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1"/>
  </bookViews>
  <sheets>
    <sheet name="Лист1" sheetId="1" r:id="rId1"/>
    <sheet name="Лист2" sheetId="2" r:id="rId2"/>
    <sheet name="Лист3" sheetId="3" r:id="rId3"/>
  </sheets>
  <definedNames>
    <definedName name="__DdeLink__11105_863257727" localSheetId="2">'Лист3'!$A$36</definedName>
    <definedName name="__DdeLink__8486_1211415753" localSheetId="2">'Лист3'!$D$42</definedName>
  </definedNames>
  <calcPr fullCalcOnLoad="1"/>
</workbook>
</file>

<file path=xl/sharedStrings.xml><?xml version="1.0" encoding="utf-8"?>
<sst xmlns="http://schemas.openxmlformats.org/spreadsheetml/2006/main" count="1451" uniqueCount="373">
  <si>
    <t xml:space="preserve">                                                                                            Генеральному директору</t>
  </si>
  <si>
    <t xml:space="preserve">          ТОО «ЭПК-forfait»</t>
  </si>
  <si>
    <t xml:space="preserve">                                                                                            А.А. Рейзлину</t>
  </si>
  <si>
    <r>
      <t xml:space="preserve">    </t>
    </r>
    <r>
      <rPr>
        <sz val="14"/>
        <color indexed="8"/>
        <rFont val="Times New Roman"/>
        <family val="1"/>
      </rPr>
      <t xml:space="preserve">  Ответ на Ваше указание № 19у-330 Замеры нагрузок и напряжение Камыстинского РЭС. </t>
    </r>
  </si>
  <si>
    <t xml:space="preserve"> </t>
  </si>
  <si>
    <t>П/п</t>
  </si>
  <si>
    <t>Наименование населенного пункта</t>
  </si>
  <si>
    <t>Выполнено %</t>
  </si>
  <si>
    <t>Кол-во КТП. ТП.</t>
  </si>
  <si>
    <t>Всего</t>
  </si>
  <si>
    <t>Осмотрено</t>
  </si>
  <si>
    <t>Алтансарино</t>
  </si>
  <si>
    <t>Арка</t>
  </si>
  <si>
    <t>Адаевка</t>
  </si>
  <si>
    <t>Бестобе</t>
  </si>
  <si>
    <t>Камысты</t>
  </si>
  <si>
    <t>Мечетное</t>
  </si>
  <si>
    <t>Богдановка</t>
  </si>
  <si>
    <t>Фрунзе</t>
  </si>
  <si>
    <t>Ливановка</t>
  </si>
  <si>
    <t>Сахоровка</t>
  </si>
  <si>
    <t>Жаильма</t>
  </si>
  <si>
    <t>Островский</t>
  </si>
  <si>
    <t>Клочково</t>
  </si>
  <si>
    <t>Уркаш</t>
  </si>
  <si>
    <t>Бестау</t>
  </si>
  <si>
    <t>Дружба</t>
  </si>
  <si>
    <t>Свободный</t>
  </si>
  <si>
    <t>Карабатыр</t>
  </si>
  <si>
    <t>Талдыколь</t>
  </si>
  <si>
    <t>Всего:</t>
  </si>
  <si>
    <t>1. Алтансарино КТП №511-08, 511-19, 511-22.</t>
  </si>
  <si>
    <t>2. Адаевка КТП №204-11, 204-07, 204-20.</t>
  </si>
  <si>
    <t>3. Бестобе КТП №716-30, 716-26.</t>
  </si>
  <si>
    <t>4. Жаильма КТП №408-19, 408-11.</t>
  </si>
  <si>
    <t>5. Свободный КТП №307-23, 716-22.</t>
  </si>
  <si>
    <t>6. Карабатыр КТП №307-23, 307-24, 307-25, 307-13.</t>
  </si>
  <si>
    <t>7. Камысты КТП №101-59, 102-91, 102-99.</t>
  </si>
  <si>
    <t>Наименование ПС</t>
  </si>
  <si>
    <t>Наименование ВЛ-10кВ ,ТП, КТП.№ фидера 0,4кВ</t>
  </si>
  <si>
    <t>Мощность ТМ (кВА)</t>
  </si>
  <si>
    <t xml:space="preserve">Марка провода </t>
  </si>
  <si>
    <t>Нагрузка по фазам. А</t>
  </si>
  <si>
    <t xml:space="preserve">Напряжения В </t>
  </si>
  <si>
    <t>Sф</t>
  </si>
  <si>
    <t>Sн</t>
  </si>
  <si>
    <t>Ia</t>
  </si>
  <si>
    <t>Ib</t>
  </si>
  <si>
    <t>Iс</t>
  </si>
  <si>
    <t>Uн</t>
  </si>
  <si>
    <t>Uк</t>
  </si>
  <si>
    <t>ПС 35/10кВ Кр. Октябрь</t>
  </si>
  <si>
    <t>ВЛ 10кВ Кр.Октябрь-Комплекс КТП№306-20</t>
  </si>
  <si>
    <t>Фидер №1</t>
  </si>
  <si>
    <t>А-25</t>
  </si>
  <si>
    <t>Фидер №2</t>
  </si>
  <si>
    <t>ВЛ 10кВ Кр.Октябрь-Комплекс КТП№ 306-12</t>
  </si>
  <si>
    <t>А-35</t>
  </si>
  <si>
    <t>ВЛ 10кВ Кр.Октябрь-Ц.Усадьба  КТП №306-17</t>
  </si>
  <si>
    <t>Фидер №3</t>
  </si>
  <si>
    <t>СИП</t>
  </si>
  <si>
    <t>4*25</t>
  </si>
  <si>
    <t>ВЛ 10кВ Кр.Октябрь-Ц.Усадьба  КТП №306-07</t>
  </si>
  <si>
    <t>ВЛ 10кВ Кр.Октябрь-Ц.Усадьба   КТП №306-18</t>
  </si>
  <si>
    <t>Фидер №4</t>
  </si>
  <si>
    <t>ВЛ 10кВ Кр.Октябрь-Ц.Усадьба  КТП №306-38</t>
  </si>
  <si>
    <t>ВЛ 10кВ Кр.Октябрь-Ц.Усадьба  КТП №306-01</t>
  </si>
  <si>
    <t>ВЛ 10кВ Кр.Октябрь-Ц.Усадьба  КТП №306-03</t>
  </si>
  <si>
    <t>4*75</t>
  </si>
  <si>
    <t>ВЛ 10кВ Кр.Октябрь-Ц.Усадьба  КТП №306-04</t>
  </si>
  <si>
    <t>ВЛ 10кВ Кр.Октябрь-Ц.Усадьба  КТП №306-05</t>
  </si>
  <si>
    <t>ВЛ 10кВ Кр.Октябрь-Ц.Усадьба  КТП №306-06</t>
  </si>
  <si>
    <t>ПС 110/35/10кВ Камышное</t>
  </si>
  <si>
    <t>ВЛ-10кВ Камышное- РЦ-1 КТП № 101-75</t>
  </si>
  <si>
    <t>ВЛ-10кВ Камышное- РЦ-1 КТП № 101-60</t>
  </si>
  <si>
    <t>ВЛ-10кВ Камышное- РЦ-1 КТП № 101-74</t>
  </si>
  <si>
    <t>ВЛ-10кВ Камышное- РЦ-1 КТП № 101-61</t>
  </si>
  <si>
    <t>ВЛ-10кВ Камышное- РЦ-1 КТП № 101-62</t>
  </si>
  <si>
    <t>ВЛ-10кВ Камышное- РЦ-2 КТП № 101-48</t>
  </si>
  <si>
    <t>ВЛ-10кВ Камышное- РЦ-2 КТП № 101-64</t>
  </si>
  <si>
    <t>ВЛ-10кВ Камышное- РЦ-2 КТП № 101-49</t>
  </si>
  <si>
    <t>ВЛ-10кВ Камышное- РЦ-2 КТП № 101-53</t>
  </si>
  <si>
    <t>ВЛ-10кВ Камышное- РЦ-2 КТП № 101-41</t>
  </si>
  <si>
    <t>4*35</t>
  </si>
  <si>
    <t>ВЛ-10кВ Камышное- РЦ-2 КТП № 101-42</t>
  </si>
  <si>
    <t>ВЛ-10кВ Камышное- РЦ-2 КТП № 101-46</t>
  </si>
  <si>
    <t>ВЛ-10кВ Камышное- РЦ-3 КТП № 101-10</t>
  </si>
  <si>
    <t>ВЛ-10кВ Камышное- РЦ-3 КТП № 101-06</t>
  </si>
  <si>
    <t>ВЛ-10кВ Камышное- РЦ-3 КТП № 101-08</t>
  </si>
  <si>
    <t>ВЛ-10кВ Камышное- РЦ-4 КТП № 101-16</t>
  </si>
  <si>
    <t>ВЛ-10кВ Камышное- РЦ-4 КТП № 101-17</t>
  </si>
  <si>
    <t>ВЛ-10кВ Камышное- РЦ-4 КТП № 101-18</t>
  </si>
  <si>
    <t>ВЛ-10кВ Камышное-Производство КТП № 101-25</t>
  </si>
  <si>
    <t>ВЛ-10кВ Камышное-Производство КТП № 101-29</t>
  </si>
  <si>
    <t>ВЛ-10кВ Камышное-Производство КТП № 101-33</t>
  </si>
  <si>
    <t>ВЛ-10кВ Камышное-Производство ТП № 101-54</t>
  </si>
  <si>
    <t>ВЛ-10кВ Камышное-Производство ТП № 101-32</t>
  </si>
  <si>
    <t>ВЛ-10кВ Камышное-Производство КТП № 101-28</t>
  </si>
  <si>
    <t>ВЛ-10кВ Камышное-Производство КТП № 101-44</t>
  </si>
  <si>
    <t>Фидер №5</t>
  </si>
  <si>
    <t>Фидер №6</t>
  </si>
  <si>
    <t>ВЛ-10кВ Камышное-Производство ТП № 101-55</t>
  </si>
  <si>
    <t>ВЛ-10кВ Камышное-Производство КТП № 101-56</t>
  </si>
  <si>
    <t>ВЛ-10кВ Камышное-АЗС-Маяк КТП № 101-81</t>
  </si>
  <si>
    <t>ВЛ-10кВ Камышное-АЗС-Маяк КТП № 101-82</t>
  </si>
  <si>
    <t>ВЛ-10кВ Камышное-АЗС-Маяк КТП № 102-94</t>
  </si>
  <si>
    <t>ВЛ-10кВ Камышное-АЗС-Маяк КТП № 102-76</t>
  </si>
  <si>
    <t>ВЛ-10кВ Камышное-АЗС-Маяк КТП № 101-65</t>
  </si>
  <si>
    <t>ВЛ-10кВ Камышное-Кр. Армейка КТП № 102-117</t>
  </si>
  <si>
    <t>АС-35</t>
  </si>
  <si>
    <t>ВЛ-10кВ Камышное-Кр. Армейка КТП № 102-110</t>
  </si>
  <si>
    <t>ВЛ-10кВ Камышное-Кр. Армейка КТП № 102-125</t>
  </si>
  <si>
    <t xml:space="preserve">ПС 35/10кВ Ливановка </t>
  </si>
  <si>
    <t>ВЛ-10кВ Ливановка- Ц.У. КТП № 317-06</t>
  </si>
  <si>
    <t>ВЛ-10кВ Ливановка- Ц.У. КТП № 317-02</t>
  </si>
  <si>
    <t>ВЛ-10кВ Ливановка- Ц.У. КТП № 317-05</t>
  </si>
  <si>
    <t>ВЛ-10кВ Ливановка- Зерно- ток КТП № 317-13</t>
  </si>
  <si>
    <t xml:space="preserve">ПС 35/10кВ Ворошиловка </t>
  </si>
  <si>
    <t>ВЛ-10кВ Ворошиловка- Базы КТП № 307-06</t>
  </si>
  <si>
    <t xml:space="preserve">Карабатыр </t>
  </si>
  <si>
    <t>ВЛ-10кВ Ворошиловка- Базы КТП № 307-15</t>
  </si>
  <si>
    <t>ВЛ-10кВ Ворошиловка- Базы КТП № 307-21</t>
  </si>
  <si>
    <t>ВЛ-10кВ Ворошиловка- Ц.У. КТП № 307-05</t>
  </si>
  <si>
    <t xml:space="preserve">ВЛ-10кВ Ворошиловка- Базы КТП №307-04 </t>
  </si>
  <si>
    <t xml:space="preserve">ВЛ-10кВ Ворошиловка-Ц.У.  КТП №307-03 </t>
  </si>
  <si>
    <t xml:space="preserve">ВЛ-10кВ Ворошиловка-Ц.У.  КТП №307-07 </t>
  </si>
  <si>
    <t>ВЛ-10кВ Ворошиловка- Ц.У КТП №307-08</t>
  </si>
  <si>
    <t>ПС 35/10кВ Бестобе</t>
  </si>
  <si>
    <t>ВЛ-10кВ Бестобе- Ц У. КТП № 716-14</t>
  </si>
  <si>
    <t>ВЛ-10кВ Бестобе- Ц У. КТП № 716-13</t>
  </si>
  <si>
    <t>ВЛ-10кВ Бестобе- Ц У. КТП № 716-10</t>
  </si>
  <si>
    <t>ВЛ-10кВ Бестобе- Ц У. КТП № 716-07</t>
  </si>
  <si>
    <t>ВЛ-10кВ Бестобе- Ц У. КТП № 716-26</t>
  </si>
  <si>
    <t>А-16</t>
  </si>
  <si>
    <t>ВЛ-10кВ Бестобе- Посёлок  КТП № 716-23</t>
  </si>
  <si>
    <t>ВЛ-10кВ Бестобе- Посёлок КТП № 716-18</t>
  </si>
  <si>
    <t>ВЛ-10кВ Бестобе- ПроизводствоКТП № 716-12</t>
  </si>
  <si>
    <t>ВЛ-10кВ Бестобе- ПроизводствоКТП № 716-21</t>
  </si>
  <si>
    <t>ВЛ-10кВ Бестобе- Производство КТП № 716-34</t>
  </si>
  <si>
    <t>ПС 35/10кВ Талдыколь</t>
  </si>
  <si>
    <t>ВЛ-10кВ Талдыколь- Ц.У. КТП № 410-08</t>
  </si>
  <si>
    <t>ВЛ-10кВ Талдыколь- Ц.У. КТП № 410-10</t>
  </si>
  <si>
    <t>ВЛ-10кВ Талдыколь- Ц.У. КТП № 410-24</t>
  </si>
  <si>
    <t>ПС 35/10кВ Островская</t>
  </si>
  <si>
    <t>ВЛ-10кВ Островская Ц.У. КТП № 409-17</t>
  </si>
  <si>
    <t>ВЛ-10кВ Островская Ц.У. КТП № 409-21</t>
  </si>
  <si>
    <t>ВЛ-10кВ Островская-Зерно Ток КТП № 409-09</t>
  </si>
  <si>
    <t>ПС110/ 35/10кВ Жаильма</t>
  </si>
  <si>
    <t>ВЛ-10кВ Жаильма Ц.У. КТП № 408-09</t>
  </si>
  <si>
    <t>ВЛ-10кВ Жаильма Ц.У. КТП № 408-07</t>
  </si>
  <si>
    <t>ВЛ-10кВ Жаильма Ц.У. КТП № 408-03</t>
  </si>
  <si>
    <t>ВЛ-10кВ Жаильма-Островская КТП № 408-14</t>
  </si>
  <si>
    <t>ПС 35/10кВ Сахаровка</t>
  </si>
  <si>
    <t>ВЛ-10кВ Сахаровка-Поселок КТП № 408-26</t>
  </si>
  <si>
    <t>Сахаровка</t>
  </si>
  <si>
    <t>ПС 35/10кВ Клочково</t>
  </si>
  <si>
    <t>ВЛ-10кВ Клочково- Ц.У. КТП № 205-01</t>
  </si>
  <si>
    <t>ВЛ-10кВ Клочково- Ц.У. КТП № 205-02</t>
  </si>
  <si>
    <t>ВЛ-10кВ Клочково- Ц.У. КТП № 205-03</t>
  </si>
  <si>
    <t>ВЛ-10кВ Клочково- Ц.У. КТП № 205-05</t>
  </si>
  <si>
    <t>ВЛ-10кВ Клочково- Ц.У. КТП № 205-07</t>
  </si>
  <si>
    <t>ВЛ-10кВ Клочково- Школа КТП № 205-08</t>
  </si>
  <si>
    <t>ВЛ-10кВ Клочково- МТМ  КТП № 205-09</t>
  </si>
  <si>
    <t>ВЛ-10кВ Клочково- МТМ  КТП № 205-11</t>
  </si>
  <si>
    <t>ВЛ-10кВ Клочково- Школа  КТП № 205-13</t>
  </si>
  <si>
    <t xml:space="preserve">ПС 35/10кВ Свободный </t>
  </si>
  <si>
    <t>ВЛ-10кВ Свободный — Ц.У.  КТП № 512-08</t>
  </si>
  <si>
    <t>ВЛ-10кВ Свободный — Ц.У.  КТП № 512-09</t>
  </si>
  <si>
    <t>ВЛ-10кВ Свободный — Ц.У.  КТП № 512-10</t>
  </si>
  <si>
    <t>ВЛ-10кВ Свободный - Живот-во  КТП № 512-14</t>
  </si>
  <si>
    <t xml:space="preserve">ПС 35/10кВ Алтынсарино </t>
  </si>
  <si>
    <t>ВЛ-10кВ Алтынсарино -  Ц.У. КТП № 511-01</t>
  </si>
  <si>
    <t>Алтынсарино</t>
  </si>
  <si>
    <t>ВЛ-10кВ Алтынсарино -  Ц.У. КТП № 511-02</t>
  </si>
  <si>
    <t>ВЛ-10кВ Алтынсарино -  Ц.У. КТП № 511-03</t>
  </si>
  <si>
    <t>ВЛ-10кВ Алтынсарино -  Ц.У. КТП № 511-04</t>
  </si>
  <si>
    <t>ВЛ-10кВ Алтынсарино -  Ц.У. КТП № 511-05</t>
  </si>
  <si>
    <t>ВЛ-10кВ Алтынсарино -  Ц.У. КТП № 511-06</t>
  </si>
  <si>
    <t>ВЛ-10кВ Алтынсарино -  Ц.У. КТП № 511-07</t>
  </si>
  <si>
    <t>ВЛ-10кВ Алтынсарино -  Ц.У. КТП № 511-09</t>
  </si>
  <si>
    <t>ВЛ-10кВ Алтынсарино -  Базы КТП № 511-10</t>
  </si>
  <si>
    <t>ВЛ-10кВ Алтынсарино -  Базы КТП № 511-11</t>
  </si>
  <si>
    <t>ВЛ-10кВ Алтынсарино -  Базы КТП № 511-14</t>
  </si>
  <si>
    <t>ВЛ-10кВ Алтынсарино -  Базы КТП № 511-15</t>
  </si>
  <si>
    <t>35*4</t>
  </si>
  <si>
    <t>ВЛ-10кВ Алтынсарино -  Базы КТП № 511-17</t>
  </si>
  <si>
    <t>ПС 110/35/10кВ  Фрунзе</t>
  </si>
  <si>
    <t>ВЛ-10кВ Фрунзе-Ц.У. КТП № 103-01</t>
  </si>
  <si>
    <t>ВЛ-10кВ Фрунзе-Ц.У. КТП № 103-07</t>
  </si>
  <si>
    <t>ВЛ-10кВ Фрунзе-МТМ КТП № 103-15</t>
  </si>
  <si>
    <t>ВЛ-10кВ Фрунзе-Водозабор КТП № 103-16</t>
  </si>
  <si>
    <t>ВЛ-10кВ Фрунзе-МТМ КТП № 103-18</t>
  </si>
  <si>
    <t>ВЛ-10кВ Фрунзе-Ц.У. КТП № 103-29</t>
  </si>
  <si>
    <t>ВЛ-10кВ Фрунзе-МТМ. КТП № 103-32</t>
  </si>
  <si>
    <t>ВЛ-10кВ Фрунзе-Богд-ка КТП № 103-26</t>
  </si>
  <si>
    <t>ПС 35/10кВ  Адаевка</t>
  </si>
  <si>
    <t>ВЛ-10кВ Адаевка-Ц.У.  КТП № 204-13</t>
  </si>
  <si>
    <t>ВЛ-10кВ Адаевка-Ц.У.  КТП № 204-06</t>
  </si>
  <si>
    <t>ВЛ-10кВ Адаевка-Ц.У.  КТП № 204-04</t>
  </si>
  <si>
    <t>ВЛ-10кВ Адаевка-Ц.У.  КТП № 204-05</t>
  </si>
  <si>
    <t>ВЛ-10кВ Адаевка-Ц.У.  КТП № 204-01</t>
  </si>
  <si>
    <t>ВЛ-10кВ Адаевка-Базы  КТП № 204-21</t>
  </si>
  <si>
    <t>ВЛ-10кВ Адаевка-Базы  КТП № 204-03</t>
  </si>
  <si>
    <t>ВЛ-10кВ Адаевка-Базы  КТП № 204-09</t>
  </si>
  <si>
    <t>ВЛ-10кВ Адаевка-Ц.У. КТП № 204-10</t>
  </si>
  <si>
    <t>ВЛ-10кВ Адаевка-Базы  КТП № 204-02</t>
  </si>
  <si>
    <t>и.о Начальника Камыстинског РЭС                                                      Р.М. Юсупов</t>
  </si>
  <si>
    <t>Коэффицент загрузки</t>
  </si>
  <si>
    <t>Наименование ВЛ-10кВ ,ТП, КТП</t>
  </si>
  <si>
    <t>ВЛ 10кВ Кр.Октябрь-Комплекс</t>
  </si>
  <si>
    <t>КТП№306-20</t>
  </si>
  <si>
    <t>КТП№ 306-12</t>
  </si>
  <si>
    <t>ВЛ 10кВ Кр.Октябрь-Ц.Усадьба</t>
  </si>
  <si>
    <t>КТП №306-17</t>
  </si>
  <si>
    <t>КТП №306-07</t>
  </si>
  <si>
    <t>КТП №306-18</t>
  </si>
  <si>
    <t>КТП №306-38</t>
  </si>
  <si>
    <t>КТП №306-01</t>
  </si>
  <si>
    <t>КТП №306-03</t>
  </si>
  <si>
    <t>КТП №306-04</t>
  </si>
  <si>
    <t>КТП №306-05</t>
  </si>
  <si>
    <t>КТП №306-06</t>
  </si>
  <si>
    <t>ВЛ-10кВ Камышное- РЦ-1</t>
  </si>
  <si>
    <t>КТП № 101-75</t>
  </si>
  <si>
    <t>КТП № 101-60</t>
  </si>
  <si>
    <t>КТП № 101-74</t>
  </si>
  <si>
    <t>КТП № 101-61</t>
  </si>
  <si>
    <t>КТП № 101-62</t>
  </si>
  <si>
    <t xml:space="preserve">ВЛ-10кВ Камышное- РЦ-2 </t>
  </si>
  <si>
    <t>КТП № 101-48</t>
  </si>
  <si>
    <t>КТП № 101-64</t>
  </si>
  <si>
    <t>КТП № 101-49</t>
  </si>
  <si>
    <t>КТП № 101-53</t>
  </si>
  <si>
    <t>КТП № 101-41</t>
  </si>
  <si>
    <t>КТП № 101-42</t>
  </si>
  <si>
    <t>КТП № 101-46</t>
  </si>
  <si>
    <t>ВЛ-10кВ Камышное- РЦ-3</t>
  </si>
  <si>
    <t>КТП № 101-10</t>
  </si>
  <si>
    <t>КТП № 101-06</t>
  </si>
  <si>
    <t>КТП № 101-08</t>
  </si>
  <si>
    <t>КТП № 101-16</t>
  </si>
  <si>
    <t>КТП № 101-17</t>
  </si>
  <si>
    <t>ВЛ-10кВ Камышное- РЦ-4</t>
  </si>
  <si>
    <t>КТП № 101-18</t>
  </si>
  <si>
    <t>КТП № 101-25</t>
  </si>
  <si>
    <t>КТП № 101-29</t>
  </si>
  <si>
    <t>КТП № 101-33</t>
  </si>
  <si>
    <t>ТП № 101-54</t>
  </si>
  <si>
    <t>ТП № 101-32</t>
  </si>
  <si>
    <t>КТП № 101-28</t>
  </si>
  <si>
    <t>КТП № 101-44</t>
  </si>
  <si>
    <t>ТП № 101-55</t>
  </si>
  <si>
    <t>КТП № 101-56</t>
  </si>
  <si>
    <t>ВЛ-10кВ Камышное-АЗС-Маяк</t>
  </si>
  <si>
    <t>ВКТП № 101-81</t>
  </si>
  <si>
    <t>КТП № 101-82</t>
  </si>
  <si>
    <t>КТП № 102-94</t>
  </si>
  <si>
    <t>КТП № 102-76</t>
  </si>
  <si>
    <t>КТП № 101-65</t>
  </si>
  <si>
    <t>ВЛ-10кВ Камышное-Кр. Армейка</t>
  </si>
  <si>
    <t>КТП № 102-117</t>
  </si>
  <si>
    <t>КТП № 102-110</t>
  </si>
  <si>
    <t>КТП № 102-125</t>
  </si>
  <si>
    <t xml:space="preserve">ВЛ-10кВ Ливановка- Ц.У. </t>
  </si>
  <si>
    <t>КТП № 317-06</t>
  </si>
  <si>
    <t>КТП № 317-02</t>
  </si>
  <si>
    <t>КТП № 317-05</t>
  </si>
  <si>
    <t>ВЛ-10кВ Ливановка- Зерно- ток</t>
  </si>
  <si>
    <t>КТП № 317-13</t>
  </si>
  <si>
    <t>ВЛ-10кВ Ворошиловка- Базы</t>
  </si>
  <si>
    <t>КТП № 307-06</t>
  </si>
  <si>
    <t>КТП № 307-15</t>
  </si>
  <si>
    <t>КТП № 307-21</t>
  </si>
  <si>
    <t xml:space="preserve">ВЛ-10кВ Ворошиловка- Ц.У. </t>
  </si>
  <si>
    <t>КТП № 307-05</t>
  </si>
  <si>
    <t xml:space="preserve">КТП №307-04 </t>
  </si>
  <si>
    <t xml:space="preserve">КТП №307-03 </t>
  </si>
  <si>
    <t xml:space="preserve">КТП №307-07 </t>
  </si>
  <si>
    <t>КТП №307-08</t>
  </si>
  <si>
    <t>ВЛ-10кВ Бестобе- Ц У.</t>
  </si>
  <si>
    <t>КТП № 716-14</t>
  </si>
  <si>
    <t>КТП № 716-13</t>
  </si>
  <si>
    <t>КТП № 716-10</t>
  </si>
  <si>
    <t>КТП № 716-07</t>
  </si>
  <si>
    <t>КТП № 716-26</t>
  </si>
  <si>
    <t>ВЛ-10кВ Бестобе- Посёлок</t>
  </si>
  <si>
    <t>КТП № 716-23</t>
  </si>
  <si>
    <t>КТП № 716-18</t>
  </si>
  <si>
    <t>ВЛ-10кВ Бестобе- Производство</t>
  </si>
  <si>
    <t>КТП № 716-12</t>
  </si>
  <si>
    <t>КТП № 716-21</t>
  </si>
  <si>
    <t>КТП № 716-34</t>
  </si>
  <si>
    <t>ВЛ-10кВ Талдыколь- Ц.У.</t>
  </si>
  <si>
    <t>КТП № 410-08</t>
  </si>
  <si>
    <t>КТП № 410-10</t>
  </si>
  <si>
    <t>КТП № 410-24</t>
  </si>
  <si>
    <t>ВЛ-10кВ Островская Ц.У.</t>
  </si>
  <si>
    <t>КТП № 409-17</t>
  </si>
  <si>
    <t>КТП № 409-21</t>
  </si>
  <si>
    <t>ВЛ-10кВ Островская-Зерно Ток</t>
  </si>
  <si>
    <t>КТП № 409-09</t>
  </si>
  <si>
    <t>ВЛ-10кВ Жаильма Ц.У.</t>
  </si>
  <si>
    <t>ПС 110/35кв Жаильма</t>
  </si>
  <si>
    <t>КТП № 408-09</t>
  </si>
  <si>
    <t>КТП № 408-07</t>
  </si>
  <si>
    <t>КТП № 408-03</t>
  </si>
  <si>
    <t>ВЛ-10кВ Жаильма-Островская</t>
  </si>
  <si>
    <t>КТП № 408-14</t>
  </si>
  <si>
    <t>ВЛ-10кВ Сахаровка-Поселок</t>
  </si>
  <si>
    <t>КТП № 408-26</t>
  </si>
  <si>
    <t xml:space="preserve">ВЛ-10кВ Клочково- Ц.У. </t>
  </si>
  <si>
    <t>КТП № 205-01</t>
  </si>
  <si>
    <t>КТП № 205-02</t>
  </si>
  <si>
    <t>КТП № 205-03</t>
  </si>
  <si>
    <t>КТП № 205-05</t>
  </si>
  <si>
    <t>КТП № 205-07</t>
  </si>
  <si>
    <t xml:space="preserve">ВЛ-10кВ Клочково- Школа </t>
  </si>
  <si>
    <t>КТП № 205-08</t>
  </si>
  <si>
    <t xml:space="preserve">ВЛ-10кВ Клочково- МТМ </t>
  </si>
  <si>
    <t>КТП № 205-09</t>
  </si>
  <si>
    <t>КТП № 205-11</t>
  </si>
  <si>
    <t>ВЛ-10кВ Клочково- Школа</t>
  </si>
  <si>
    <t>КТП № 205-13</t>
  </si>
  <si>
    <t>КТП № 512-08</t>
  </si>
  <si>
    <t>КТП № 512-09</t>
  </si>
  <si>
    <t>ВЛ-10кВ Свободный — Ц.У.</t>
  </si>
  <si>
    <t>КТП № 512-10</t>
  </si>
  <si>
    <t>ВЛ-10кВ Свободный - Живот-во</t>
  </si>
  <si>
    <t>КТП № 512-14</t>
  </si>
  <si>
    <t>ВЛ-10кВ Алтынсарино -  Ц.У.</t>
  </si>
  <si>
    <t>ПС 35/10 кВ Алтынсарино</t>
  </si>
  <si>
    <t>КТП № 511-01</t>
  </si>
  <si>
    <t>КТП № 511-02</t>
  </si>
  <si>
    <t>КТП № 511-03</t>
  </si>
  <si>
    <t>КТП № 511-04</t>
  </si>
  <si>
    <t>КТП № 511-05</t>
  </si>
  <si>
    <t>КТП № 511-06</t>
  </si>
  <si>
    <t>КТП № 511-07</t>
  </si>
  <si>
    <t>КТП № 511-09</t>
  </si>
  <si>
    <t>КТП № 511-10</t>
  </si>
  <si>
    <t>ВЛ-10кВ Алтынсарино -  Базы</t>
  </si>
  <si>
    <t>КТП № 511-11</t>
  </si>
  <si>
    <t>КТП № 511-14</t>
  </si>
  <si>
    <t>КТП № 511-15</t>
  </si>
  <si>
    <t>КТП № 511-17</t>
  </si>
  <si>
    <t>ВЛ-10кВ Фрунзе-Ц.У.</t>
  </si>
  <si>
    <t>ПС 110/35/10кВ Фрунзе</t>
  </si>
  <si>
    <t>КТП № 103-01</t>
  </si>
  <si>
    <t>КТП № 103-07</t>
  </si>
  <si>
    <t>ВЛ-10кВ Фрунзе-МТМ</t>
  </si>
  <si>
    <t>КТП № 103-15</t>
  </si>
  <si>
    <t>ВЛ-10кВ Фрунзе-Водозабор</t>
  </si>
  <si>
    <t>КТП № 103-16</t>
  </si>
  <si>
    <t>КТП № 103-18</t>
  </si>
  <si>
    <t>КТП № 103-32</t>
  </si>
  <si>
    <t>КТП № 103-29</t>
  </si>
  <si>
    <t>ВЛ-10кВ Фрунзе-Богд-ка</t>
  </si>
  <si>
    <t>КТП № 103-26</t>
  </si>
  <si>
    <t xml:space="preserve">ВЛ-10кВ Адаевка-Ц.У. </t>
  </si>
  <si>
    <t>ПС 35/10кВ Адаевка</t>
  </si>
  <si>
    <t>КТП № 204-13</t>
  </si>
  <si>
    <t>КТП № 204-06</t>
  </si>
  <si>
    <t>КТП № 204-04</t>
  </si>
  <si>
    <t>КТП № 204-05</t>
  </si>
  <si>
    <t>КТП № 204-01</t>
  </si>
  <si>
    <t>ВЛ-10кВ Адаевка-Базы</t>
  </si>
  <si>
    <t>КТП № 204-21</t>
  </si>
  <si>
    <t>КТП № 204-03</t>
  </si>
  <si>
    <t>КТП № 204-09</t>
  </si>
  <si>
    <t>КТП № 204-10</t>
  </si>
  <si>
    <t>КТП № 204-02</t>
  </si>
  <si>
    <t>Свободная мощность, кВА</t>
  </si>
  <si>
    <t xml:space="preserve">  Информация о загрузке оборудования электрических сетей (II квартал 2020 года)</t>
  </si>
</sst>
</file>

<file path=xl/styles.xml><?xml version="1.0" encoding="utf-8"?>
<styleSheet xmlns="http://schemas.openxmlformats.org/spreadsheetml/2006/main">
  <numFmts count="5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00"/>
    <numFmt numFmtId="202" formatCode="0.00000"/>
    <numFmt numFmtId="203" formatCode="0.0000"/>
    <numFmt numFmtId="204" formatCode="0.000"/>
    <numFmt numFmtId="205" formatCode="0.0000000"/>
    <numFmt numFmtId="206" formatCode="0.00000000"/>
    <numFmt numFmtId="207" formatCode="0.000000000"/>
  </numFmts>
  <fonts count="44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33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6" fillId="33" borderId="13" xfId="0" applyFont="1" applyFill="1" applyBorder="1" applyAlignment="1">
      <alignment vertical="top" wrapText="1"/>
    </xf>
    <xf numFmtId="200" fontId="0" fillId="0" borderId="14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33" borderId="14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200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00" fontId="5" fillId="0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5" fillId="0" borderId="14" xfId="0" applyFont="1" applyBorder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3" borderId="15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14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7" fillId="33" borderId="18" xfId="0" applyFont="1" applyFill="1" applyBorder="1" applyAlignment="1">
      <alignment horizontal="left" vertical="top" wrapText="1"/>
    </xf>
    <xf numFmtId="200" fontId="9" fillId="0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33" borderId="19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vertical="top" wrapText="1"/>
    </xf>
    <xf numFmtId="0" fontId="6" fillId="33" borderId="3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31" xfId="0" applyFont="1" applyFill="1" applyBorder="1" applyAlignment="1">
      <alignment horizontal="center" vertical="top" wrapText="1"/>
    </xf>
    <xf numFmtId="0" fontId="6" fillId="33" borderId="3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33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33" xfId="0" applyFont="1" applyFill="1" applyBorder="1" applyAlignment="1">
      <alignment vertical="top" wrapText="1"/>
    </xf>
    <xf numFmtId="0" fontId="7" fillId="33" borderId="34" xfId="0" applyFont="1" applyFill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34" xfId="0" applyFont="1" applyFill="1" applyBorder="1" applyAlignment="1">
      <alignment vertical="top" wrapText="1"/>
    </xf>
    <xf numFmtId="0" fontId="1" fillId="33" borderId="33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9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27.8515625" style="44" customWidth="1"/>
    <col min="2" max="2" width="32.421875" style="29" customWidth="1"/>
    <col min="3" max="3" width="17.421875" style="30" customWidth="1"/>
    <col min="4" max="4" width="14.57421875" style="30" customWidth="1"/>
    <col min="5" max="5" width="17.421875" style="29" customWidth="1"/>
    <col min="6" max="6" width="12.421875" style="29" customWidth="1"/>
    <col min="7" max="16384" width="9.00390625" style="29" customWidth="1"/>
  </cols>
  <sheetData>
    <row r="2" spans="1:6" ht="12.75">
      <c r="A2" s="62" t="s">
        <v>372</v>
      </c>
      <c r="B2" s="62"/>
      <c r="C2" s="62"/>
      <c r="D2" s="62"/>
      <c r="E2" s="62"/>
      <c r="F2" s="62"/>
    </row>
    <row r="3" ht="12.75">
      <c r="A3" s="45"/>
    </row>
    <row r="4" spans="1:6" s="41" customFormat="1" ht="42.75" customHeight="1">
      <c r="A4" s="46" t="s">
        <v>38</v>
      </c>
      <c r="B4" s="39" t="s">
        <v>208</v>
      </c>
      <c r="C4" s="39" t="s">
        <v>6</v>
      </c>
      <c r="D4" s="39" t="s">
        <v>40</v>
      </c>
      <c r="E4" s="40" t="s">
        <v>207</v>
      </c>
      <c r="F4" s="58" t="s">
        <v>371</v>
      </c>
    </row>
    <row r="5" spans="1:6" s="41" customFormat="1" ht="13.5" customHeight="1">
      <c r="A5" s="47" t="s">
        <v>51</v>
      </c>
      <c r="B5" s="35" t="s">
        <v>209</v>
      </c>
      <c r="C5" s="36" t="s">
        <v>12</v>
      </c>
      <c r="D5" s="39"/>
      <c r="E5" s="40"/>
      <c r="F5" s="57"/>
    </row>
    <row r="6" spans="1:6" ht="15" customHeight="1">
      <c r="A6" s="48"/>
      <c r="B6" s="42" t="s">
        <v>210</v>
      </c>
      <c r="C6" s="28"/>
      <c r="D6" s="28">
        <v>250</v>
      </c>
      <c r="E6" s="32">
        <v>3.3357600000000005</v>
      </c>
      <c r="F6" s="31">
        <f>ROUND((100-E6)/100*D6,1)</f>
        <v>241.7</v>
      </c>
    </row>
    <row r="7" spans="1:6" ht="15" customHeight="1">
      <c r="A7" s="49"/>
      <c r="B7" s="42" t="s">
        <v>211</v>
      </c>
      <c r="C7" s="28"/>
      <c r="D7" s="28">
        <v>400</v>
      </c>
      <c r="E7" s="32">
        <v>18.310975</v>
      </c>
      <c r="F7" s="31">
        <f>ROUND((100-E7)/100*D7,1)</f>
        <v>326.8</v>
      </c>
    </row>
    <row r="8" spans="1:6" ht="15" customHeight="1">
      <c r="A8" s="49"/>
      <c r="B8" s="43" t="s">
        <v>212</v>
      </c>
      <c r="C8" s="36" t="s">
        <v>12</v>
      </c>
      <c r="D8" s="28"/>
      <c r="E8" s="32"/>
      <c r="F8" s="31"/>
    </row>
    <row r="9" spans="1:6" ht="15" customHeight="1">
      <c r="A9" s="49"/>
      <c r="B9" s="42" t="s">
        <v>213</v>
      </c>
      <c r="C9" s="28"/>
      <c r="D9" s="28">
        <v>25</v>
      </c>
      <c r="E9" s="32">
        <v>24.001839999999994</v>
      </c>
      <c r="F9" s="32">
        <f aca="true" t="shared" si="0" ref="F9:F73">ROUND((100-E9)/100*D9,1)</f>
        <v>19</v>
      </c>
    </row>
    <row r="10" spans="1:6" ht="15" customHeight="1">
      <c r="A10" s="49"/>
      <c r="B10" s="42" t="s">
        <v>214</v>
      </c>
      <c r="C10" s="28"/>
      <c r="D10" s="28">
        <v>63</v>
      </c>
      <c r="E10" s="33">
        <v>0.25333333333333335</v>
      </c>
      <c r="F10" s="31">
        <f t="shared" si="0"/>
        <v>62.8</v>
      </c>
    </row>
    <row r="11" spans="1:6" ht="15" customHeight="1">
      <c r="A11" s="49"/>
      <c r="B11" s="42" t="s">
        <v>215</v>
      </c>
      <c r="C11" s="28"/>
      <c r="D11" s="28">
        <v>100</v>
      </c>
      <c r="E11" s="32">
        <v>11.6533</v>
      </c>
      <c r="F11" s="31">
        <f t="shared" si="0"/>
        <v>88.3</v>
      </c>
    </row>
    <row r="12" spans="1:6" ht="15" customHeight="1">
      <c r="A12" s="49"/>
      <c r="B12" s="42" t="s">
        <v>216</v>
      </c>
      <c r="C12" s="28"/>
      <c r="D12" s="28">
        <v>160</v>
      </c>
      <c r="E12" s="34">
        <v>7.3</v>
      </c>
      <c r="F12" s="31">
        <f t="shared" si="0"/>
        <v>148.3</v>
      </c>
    </row>
    <row r="13" spans="1:6" ht="15" customHeight="1">
      <c r="A13" s="49"/>
      <c r="B13" s="42" t="s">
        <v>217</v>
      </c>
      <c r="C13" s="28"/>
      <c r="D13" s="28">
        <v>160</v>
      </c>
      <c r="E13" s="34">
        <v>7.9</v>
      </c>
      <c r="F13" s="31">
        <f t="shared" si="0"/>
        <v>147.4</v>
      </c>
    </row>
    <row r="14" spans="1:6" ht="15" customHeight="1">
      <c r="A14" s="49"/>
      <c r="B14" s="42" t="s">
        <v>218</v>
      </c>
      <c r="C14" s="28"/>
      <c r="D14" s="28">
        <v>250</v>
      </c>
      <c r="E14" s="34">
        <v>3.6</v>
      </c>
      <c r="F14" s="32">
        <f t="shared" si="0"/>
        <v>241</v>
      </c>
    </row>
    <row r="15" spans="1:6" ht="15" customHeight="1">
      <c r="A15" s="49"/>
      <c r="B15" s="42" t="s">
        <v>219</v>
      </c>
      <c r="C15" s="28"/>
      <c r="D15" s="28">
        <v>160</v>
      </c>
      <c r="E15" s="34">
        <v>3.8</v>
      </c>
      <c r="F15" s="31">
        <f t="shared" si="0"/>
        <v>153.9</v>
      </c>
    </row>
    <row r="16" spans="1:6" ht="15" customHeight="1">
      <c r="A16" s="49"/>
      <c r="B16" s="42" t="s">
        <v>220</v>
      </c>
      <c r="C16" s="28"/>
      <c r="D16" s="28">
        <v>250</v>
      </c>
      <c r="E16" s="34">
        <v>12.4</v>
      </c>
      <c r="F16" s="32">
        <f t="shared" si="0"/>
        <v>219</v>
      </c>
    </row>
    <row r="17" spans="1:6" ht="15" customHeight="1">
      <c r="A17" s="50"/>
      <c r="B17" s="42" t="s">
        <v>221</v>
      </c>
      <c r="C17" s="28"/>
      <c r="D17" s="28">
        <v>250</v>
      </c>
      <c r="E17" s="31">
        <v>8.5</v>
      </c>
      <c r="F17" s="31">
        <f t="shared" si="0"/>
        <v>228.8</v>
      </c>
    </row>
    <row r="18" spans="1:6" ht="15" customHeight="1">
      <c r="A18" s="51" t="s">
        <v>72</v>
      </c>
      <c r="B18" s="35" t="s">
        <v>222</v>
      </c>
      <c r="C18" s="36" t="s">
        <v>15</v>
      </c>
      <c r="D18" s="28"/>
      <c r="E18" s="31"/>
      <c r="F18" s="38"/>
    </row>
    <row r="19" spans="1:6" ht="15" customHeight="1">
      <c r="A19" s="48"/>
      <c r="B19" s="42" t="s">
        <v>223</v>
      </c>
      <c r="C19" s="28"/>
      <c r="D19" s="28">
        <v>100</v>
      </c>
      <c r="E19" s="34">
        <v>21.6</v>
      </c>
      <c r="F19" s="31">
        <f t="shared" si="0"/>
        <v>78.4</v>
      </c>
    </row>
    <row r="20" spans="1:6" ht="15" customHeight="1">
      <c r="A20" s="49"/>
      <c r="B20" s="42" t="s">
        <v>224</v>
      </c>
      <c r="C20" s="28"/>
      <c r="D20" s="28">
        <v>160</v>
      </c>
      <c r="E20" s="34">
        <v>11.1</v>
      </c>
      <c r="F20" s="31">
        <f t="shared" si="0"/>
        <v>142.2</v>
      </c>
    </row>
    <row r="21" spans="1:6" ht="15" customHeight="1">
      <c r="A21" s="49"/>
      <c r="B21" s="42" t="s">
        <v>225</v>
      </c>
      <c r="C21" s="28"/>
      <c r="D21" s="28">
        <v>100</v>
      </c>
      <c r="E21" s="34">
        <v>12.4</v>
      </c>
      <c r="F21" s="31">
        <f t="shared" si="0"/>
        <v>87.6</v>
      </c>
    </row>
    <row r="22" spans="1:6" ht="15" customHeight="1">
      <c r="A22" s="49"/>
      <c r="B22" s="42" t="s">
        <v>226</v>
      </c>
      <c r="C22" s="28"/>
      <c r="D22" s="28">
        <v>250</v>
      </c>
      <c r="E22" s="34">
        <v>19.7</v>
      </c>
      <c r="F22" s="31">
        <f t="shared" si="0"/>
        <v>200.8</v>
      </c>
    </row>
    <row r="23" spans="1:6" ht="15" customHeight="1">
      <c r="A23" s="49"/>
      <c r="B23" s="42" t="s">
        <v>227</v>
      </c>
      <c r="C23" s="28"/>
      <c r="D23" s="28">
        <v>160</v>
      </c>
      <c r="E23" s="34">
        <v>17.9</v>
      </c>
      <c r="F23" s="31">
        <f t="shared" si="0"/>
        <v>131.4</v>
      </c>
    </row>
    <row r="24" spans="1:6" ht="15" customHeight="1">
      <c r="A24" s="49"/>
      <c r="B24" s="43" t="s">
        <v>228</v>
      </c>
      <c r="C24" s="36" t="s">
        <v>15</v>
      </c>
      <c r="D24" s="28"/>
      <c r="E24" s="34"/>
      <c r="F24" s="38"/>
    </row>
    <row r="25" spans="1:6" ht="15" customHeight="1">
      <c r="A25" s="49"/>
      <c r="B25" s="42" t="s">
        <v>229</v>
      </c>
      <c r="C25" s="28"/>
      <c r="D25" s="28">
        <v>250</v>
      </c>
      <c r="E25" s="34">
        <v>14.7</v>
      </c>
      <c r="F25" s="31">
        <f t="shared" si="0"/>
        <v>213.3</v>
      </c>
    </row>
    <row r="26" spans="1:6" ht="15" customHeight="1">
      <c r="A26" s="49"/>
      <c r="B26" s="42" t="s">
        <v>230</v>
      </c>
      <c r="C26" s="28"/>
      <c r="D26" s="28">
        <v>160</v>
      </c>
      <c r="E26" s="34">
        <v>17.3</v>
      </c>
      <c r="F26" s="31">
        <f t="shared" si="0"/>
        <v>132.3</v>
      </c>
    </row>
    <row r="27" spans="1:6" ht="15" customHeight="1">
      <c r="A27" s="49"/>
      <c r="B27" s="42" t="s">
        <v>231</v>
      </c>
      <c r="C27" s="28"/>
      <c r="D27" s="28">
        <v>160</v>
      </c>
      <c r="E27" s="34">
        <v>14.5</v>
      </c>
      <c r="F27" s="31">
        <f t="shared" si="0"/>
        <v>136.8</v>
      </c>
    </row>
    <row r="28" spans="1:6" ht="15" customHeight="1">
      <c r="A28" s="49"/>
      <c r="B28" s="42" t="s">
        <v>232</v>
      </c>
      <c r="C28" s="28"/>
      <c r="D28" s="28">
        <v>100</v>
      </c>
      <c r="E28" s="34">
        <v>10.4</v>
      </c>
      <c r="F28" s="31">
        <f t="shared" si="0"/>
        <v>89.6</v>
      </c>
    </row>
    <row r="29" spans="1:6" ht="15" customHeight="1">
      <c r="A29" s="49"/>
      <c r="B29" s="42" t="s">
        <v>233</v>
      </c>
      <c r="C29" s="28"/>
      <c r="D29" s="28">
        <v>160</v>
      </c>
      <c r="E29" s="34">
        <v>21.8</v>
      </c>
      <c r="F29" s="31">
        <f t="shared" si="0"/>
        <v>125.1</v>
      </c>
    </row>
    <row r="30" spans="1:6" ht="15" customHeight="1">
      <c r="A30" s="49"/>
      <c r="B30" s="42" t="s">
        <v>234</v>
      </c>
      <c r="C30" s="28"/>
      <c r="D30" s="28">
        <v>100</v>
      </c>
      <c r="E30" s="34">
        <v>16.9</v>
      </c>
      <c r="F30" s="31">
        <f t="shared" si="0"/>
        <v>83.1</v>
      </c>
    </row>
    <row r="31" spans="1:6" ht="15" customHeight="1">
      <c r="A31" s="49"/>
      <c r="B31" s="42" t="s">
        <v>235</v>
      </c>
      <c r="C31" s="28"/>
      <c r="D31" s="28">
        <v>160</v>
      </c>
      <c r="E31" s="34">
        <v>17.7</v>
      </c>
      <c r="F31" s="31">
        <f t="shared" si="0"/>
        <v>131.7</v>
      </c>
    </row>
    <row r="32" spans="1:6" ht="15" customHeight="1">
      <c r="A32" s="49"/>
      <c r="B32" s="43" t="s">
        <v>236</v>
      </c>
      <c r="C32" s="36" t="s">
        <v>15</v>
      </c>
      <c r="D32" s="28"/>
      <c r="E32" s="34"/>
      <c r="F32" s="38"/>
    </row>
    <row r="33" spans="1:6" ht="15" customHeight="1">
      <c r="A33" s="49"/>
      <c r="B33" s="42" t="s">
        <v>237</v>
      </c>
      <c r="C33" s="28"/>
      <c r="D33" s="28">
        <v>250</v>
      </c>
      <c r="E33" s="34">
        <v>16.5</v>
      </c>
      <c r="F33" s="31">
        <f t="shared" si="0"/>
        <v>208.8</v>
      </c>
    </row>
    <row r="34" spans="1:6" ht="15" customHeight="1">
      <c r="A34" s="49"/>
      <c r="B34" s="42" t="s">
        <v>238</v>
      </c>
      <c r="C34" s="28"/>
      <c r="D34" s="28">
        <v>250</v>
      </c>
      <c r="E34" s="34">
        <v>25.2</v>
      </c>
      <c r="F34" s="32">
        <f t="shared" si="0"/>
        <v>187</v>
      </c>
    </row>
    <row r="35" spans="1:6" ht="15" customHeight="1">
      <c r="A35" s="49"/>
      <c r="B35" s="42" t="s">
        <v>239</v>
      </c>
      <c r="C35" s="28"/>
      <c r="D35" s="28">
        <v>250</v>
      </c>
      <c r="E35" s="34">
        <v>21.1</v>
      </c>
      <c r="F35" s="31">
        <f t="shared" si="0"/>
        <v>197.3</v>
      </c>
    </row>
    <row r="36" spans="1:6" ht="15" customHeight="1">
      <c r="A36" s="49"/>
      <c r="B36" s="43" t="s">
        <v>242</v>
      </c>
      <c r="C36" s="36" t="s">
        <v>15</v>
      </c>
      <c r="D36" s="28"/>
      <c r="E36" s="34"/>
      <c r="F36" s="38"/>
    </row>
    <row r="37" spans="1:6" ht="15" customHeight="1">
      <c r="A37" s="49"/>
      <c r="B37" s="42" t="s">
        <v>240</v>
      </c>
      <c r="C37" s="28"/>
      <c r="D37" s="28">
        <v>250</v>
      </c>
      <c r="E37" s="34">
        <v>10.2</v>
      </c>
      <c r="F37" s="31">
        <f t="shared" si="0"/>
        <v>224.5</v>
      </c>
    </row>
    <row r="38" spans="1:6" ht="15" customHeight="1">
      <c r="A38" s="49"/>
      <c r="B38" s="42" t="s">
        <v>241</v>
      </c>
      <c r="C38" s="28"/>
      <c r="D38" s="28">
        <v>160</v>
      </c>
      <c r="E38" s="34">
        <v>11.9</v>
      </c>
      <c r="F38" s="32">
        <f t="shared" si="0"/>
        <v>141</v>
      </c>
    </row>
    <row r="39" spans="1:6" ht="15" customHeight="1">
      <c r="A39" s="49"/>
      <c r="B39" s="42" t="s">
        <v>243</v>
      </c>
      <c r="C39" s="28"/>
      <c r="D39" s="28">
        <v>160</v>
      </c>
      <c r="E39" s="34">
        <v>11.2</v>
      </c>
      <c r="F39" s="31">
        <f t="shared" si="0"/>
        <v>142.1</v>
      </c>
    </row>
    <row r="40" spans="1:6" ht="15" customHeight="1">
      <c r="A40" s="49"/>
      <c r="B40" s="43" t="s">
        <v>92</v>
      </c>
      <c r="C40" s="36" t="s">
        <v>15</v>
      </c>
      <c r="D40" s="28"/>
      <c r="E40" s="34"/>
      <c r="F40" s="38"/>
    </row>
    <row r="41" spans="1:6" ht="15" customHeight="1">
      <c r="A41" s="49"/>
      <c r="B41" s="42" t="s">
        <v>244</v>
      </c>
      <c r="C41" s="28"/>
      <c r="D41" s="28">
        <v>250</v>
      </c>
      <c r="E41" s="34">
        <v>6.3</v>
      </c>
      <c r="F41" s="31">
        <f t="shared" si="0"/>
        <v>234.3</v>
      </c>
    </row>
    <row r="42" spans="1:6" ht="15" customHeight="1">
      <c r="A42" s="49"/>
      <c r="B42" s="42" t="s">
        <v>245</v>
      </c>
      <c r="C42" s="28"/>
      <c r="D42" s="28">
        <v>160</v>
      </c>
      <c r="E42" s="34">
        <v>35.3508125</v>
      </c>
      <c r="F42" s="31">
        <f t="shared" si="0"/>
        <v>103.4</v>
      </c>
    </row>
    <row r="43" spans="1:6" ht="15" customHeight="1">
      <c r="A43" s="49"/>
      <c r="B43" s="42" t="s">
        <v>246</v>
      </c>
      <c r="C43" s="28"/>
      <c r="D43" s="28">
        <v>100</v>
      </c>
      <c r="E43" s="34">
        <v>20.0928</v>
      </c>
      <c r="F43" s="31">
        <f t="shared" si="0"/>
        <v>79.9</v>
      </c>
    </row>
    <row r="44" spans="1:6" ht="15" customHeight="1">
      <c r="A44" s="49"/>
      <c r="B44" s="42" t="s">
        <v>247</v>
      </c>
      <c r="C44" s="28"/>
      <c r="D44" s="28">
        <v>250</v>
      </c>
      <c r="E44" s="34">
        <v>16.86288</v>
      </c>
      <c r="F44" s="31">
        <f t="shared" si="0"/>
        <v>207.8</v>
      </c>
    </row>
    <row r="45" spans="1:6" ht="15" customHeight="1">
      <c r="A45" s="49"/>
      <c r="B45" s="42" t="s">
        <v>248</v>
      </c>
      <c r="C45" s="28"/>
      <c r="D45" s="28">
        <v>250</v>
      </c>
      <c r="E45" s="34">
        <v>51.210519999999995</v>
      </c>
      <c r="F45" s="32">
        <f t="shared" si="0"/>
        <v>122</v>
      </c>
    </row>
    <row r="46" spans="1:6" ht="15" customHeight="1">
      <c r="A46" s="49"/>
      <c r="B46" s="42" t="s">
        <v>249</v>
      </c>
      <c r="C46" s="28"/>
      <c r="D46" s="28">
        <v>250</v>
      </c>
      <c r="E46" s="34">
        <v>0</v>
      </c>
      <c r="F46" s="32">
        <f t="shared" si="0"/>
        <v>250</v>
      </c>
    </row>
    <row r="47" spans="1:6" ht="15" customHeight="1">
      <c r="A47" s="49"/>
      <c r="B47" s="42" t="s">
        <v>250</v>
      </c>
      <c r="C47" s="28"/>
      <c r="D47" s="28">
        <v>160</v>
      </c>
      <c r="E47" s="34">
        <v>61.901375</v>
      </c>
      <c r="F47" s="32">
        <f t="shared" si="0"/>
        <v>61</v>
      </c>
    </row>
    <row r="48" spans="1:6" ht="15" customHeight="1">
      <c r="A48" s="49"/>
      <c r="B48" s="42" t="s">
        <v>251</v>
      </c>
      <c r="C48" s="28"/>
      <c r="D48" s="28">
        <v>400</v>
      </c>
      <c r="E48" s="34">
        <v>25.04115</v>
      </c>
      <c r="F48" s="31">
        <f t="shared" si="0"/>
        <v>299.8</v>
      </c>
    </row>
    <row r="49" spans="1:6" ht="15" customHeight="1">
      <c r="A49" s="49"/>
      <c r="B49" s="42" t="s">
        <v>252</v>
      </c>
      <c r="C49" s="28"/>
      <c r="D49" s="28">
        <v>160</v>
      </c>
      <c r="E49" s="34">
        <v>24.7095</v>
      </c>
      <c r="F49" s="31">
        <f t="shared" si="0"/>
        <v>120.5</v>
      </c>
    </row>
    <row r="50" spans="1:6" ht="15" customHeight="1">
      <c r="A50" s="49"/>
      <c r="B50" s="43" t="s">
        <v>253</v>
      </c>
      <c r="C50" s="36" t="s">
        <v>15</v>
      </c>
      <c r="D50" s="28"/>
      <c r="E50" s="34"/>
      <c r="F50" s="38"/>
    </row>
    <row r="51" spans="1:6" ht="15" customHeight="1">
      <c r="A51" s="49"/>
      <c r="B51" s="42" t="s">
        <v>254</v>
      </c>
      <c r="C51" s="28"/>
      <c r="D51" s="28">
        <v>100</v>
      </c>
      <c r="E51" s="34">
        <v>1.8469</v>
      </c>
      <c r="F51" s="31">
        <f t="shared" si="0"/>
        <v>98.2</v>
      </c>
    </row>
    <row r="52" spans="1:6" ht="15" customHeight="1">
      <c r="A52" s="49"/>
      <c r="B52" s="42" t="s">
        <v>255</v>
      </c>
      <c r="C52" s="28"/>
      <c r="D52" s="28">
        <v>100</v>
      </c>
      <c r="E52" s="34">
        <v>5.545799999999999</v>
      </c>
      <c r="F52" s="31">
        <f t="shared" si="0"/>
        <v>94.5</v>
      </c>
    </row>
    <row r="53" spans="1:6" ht="15" customHeight="1">
      <c r="A53" s="49"/>
      <c r="B53" s="42" t="s">
        <v>256</v>
      </c>
      <c r="C53" s="28"/>
      <c r="D53" s="28">
        <v>40</v>
      </c>
      <c r="E53" s="34">
        <v>33.837</v>
      </c>
      <c r="F53" s="31">
        <f t="shared" si="0"/>
        <v>26.5</v>
      </c>
    </row>
    <row r="54" spans="1:6" ht="15" customHeight="1">
      <c r="A54" s="49"/>
      <c r="B54" s="42" t="s">
        <v>257</v>
      </c>
      <c r="C54" s="28"/>
      <c r="D54" s="28">
        <v>250</v>
      </c>
      <c r="E54" s="34">
        <v>7.797960000000001</v>
      </c>
      <c r="F54" s="31">
        <f t="shared" si="0"/>
        <v>230.5</v>
      </c>
    </row>
    <row r="55" spans="1:6" ht="15" customHeight="1">
      <c r="A55" s="49"/>
      <c r="B55" s="42" t="s">
        <v>258</v>
      </c>
      <c r="C55" s="28"/>
      <c r="D55" s="28">
        <v>40</v>
      </c>
      <c r="E55" s="34">
        <v>2.1565</v>
      </c>
      <c r="F55" s="31">
        <f t="shared" si="0"/>
        <v>39.1</v>
      </c>
    </row>
    <row r="56" spans="1:6" ht="15" customHeight="1">
      <c r="A56" s="49"/>
      <c r="B56" s="43" t="s">
        <v>259</v>
      </c>
      <c r="C56" s="36" t="s">
        <v>16</v>
      </c>
      <c r="D56" s="28"/>
      <c r="E56" s="34"/>
      <c r="F56" s="38"/>
    </row>
    <row r="57" spans="1:6" ht="15" customHeight="1">
      <c r="A57" s="49"/>
      <c r="B57" s="42" t="s">
        <v>260</v>
      </c>
      <c r="C57" s="28"/>
      <c r="D57" s="28">
        <v>40</v>
      </c>
      <c r="E57" s="34">
        <v>10.089</v>
      </c>
      <c r="F57" s="32">
        <f t="shared" si="0"/>
        <v>36</v>
      </c>
    </row>
    <row r="58" spans="1:6" ht="15" customHeight="1">
      <c r="A58" s="49"/>
      <c r="B58" s="42" t="s">
        <v>261</v>
      </c>
      <c r="C58" s="28"/>
      <c r="D58" s="28">
        <v>160</v>
      </c>
      <c r="E58" s="34">
        <v>1.2485</v>
      </c>
      <c r="F58" s="32">
        <f t="shared" si="0"/>
        <v>158</v>
      </c>
    </row>
    <row r="59" spans="1:6" ht="15" customHeight="1">
      <c r="A59" s="50"/>
      <c r="B59" s="42" t="s">
        <v>262</v>
      </c>
      <c r="C59" s="28"/>
      <c r="D59" s="28">
        <v>40</v>
      </c>
      <c r="E59" s="34">
        <v>0.7345</v>
      </c>
      <c r="F59" s="31">
        <f t="shared" si="0"/>
        <v>39.7</v>
      </c>
    </row>
    <row r="60" spans="1:6" ht="15" customHeight="1">
      <c r="A60" s="51" t="s">
        <v>112</v>
      </c>
      <c r="B60" s="35" t="s">
        <v>263</v>
      </c>
      <c r="C60" s="36" t="s">
        <v>19</v>
      </c>
      <c r="D60" s="28"/>
      <c r="E60" s="34"/>
      <c r="F60" s="38"/>
    </row>
    <row r="61" spans="1:6" ht="15" customHeight="1">
      <c r="A61" s="48"/>
      <c r="B61" s="42" t="s">
        <v>264</v>
      </c>
      <c r="C61" s="28"/>
      <c r="D61" s="28">
        <v>160</v>
      </c>
      <c r="E61" s="34">
        <v>7.6803750000000015</v>
      </c>
      <c r="F61" s="31">
        <f t="shared" si="0"/>
        <v>147.7</v>
      </c>
    </row>
    <row r="62" spans="1:6" ht="15" customHeight="1">
      <c r="A62" s="49"/>
      <c r="B62" s="42" t="s">
        <v>265</v>
      </c>
      <c r="C62" s="28"/>
      <c r="D62" s="28">
        <v>100</v>
      </c>
      <c r="E62" s="34">
        <v>4.523</v>
      </c>
      <c r="F62" s="31">
        <f t="shared" si="0"/>
        <v>95.5</v>
      </c>
    </row>
    <row r="63" spans="1:6" ht="15" customHeight="1">
      <c r="A63" s="49"/>
      <c r="B63" s="42" t="s">
        <v>266</v>
      </c>
      <c r="C63" s="28"/>
      <c r="D63" s="28">
        <v>100</v>
      </c>
      <c r="E63" s="34">
        <v>6.2466</v>
      </c>
      <c r="F63" s="31">
        <f t="shared" si="0"/>
        <v>93.8</v>
      </c>
    </row>
    <row r="64" spans="1:6" ht="15" customHeight="1">
      <c r="A64" s="49"/>
      <c r="B64" s="43" t="s">
        <v>267</v>
      </c>
      <c r="C64" s="36" t="s">
        <v>19</v>
      </c>
      <c r="D64" s="28"/>
      <c r="E64" s="34"/>
      <c r="F64" s="38"/>
    </row>
    <row r="65" spans="1:6" ht="15" customHeight="1">
      <c r="A65" s="50"/>
      <c r="B65" s="42" t="s">
        <v>268</v>
      </c>
      <c r="C65" s="28"/>
      <c r="D65" s="28">
        <v>160</v>
      </c>
      <c r="E65" s="34">
        <v>0.10806249999999998</v>
      </c>
      <c r="F65" s="31">
        <f t="shared" si="0"/>
        <v>159.8</v>
      </c>
    </row>
    <row r="66" spans="1:6" ht="15" customHeight="1">
      <c r="A66" s="51" t="s">
        <v>117</v>
      </c>
      <c r="B66" s="35" t="s">
        <v>269</v>
      </c>
      <c r="C66" s="36" t="s">
        <v>119</v>
      </c>
      <c r="D66" s="28"/>
      <c r="E66" s="34"/>
      <c r="F66" s="38"/>
    </row>
    <row r="67" spans="1:6" ht="15" customHeight="1">
      <c r="A67" s="48"/>
      <c r="B67" s="42" t="s">
        <v>270</v>
      </c>
      <c r="C67" s="28"/>
      <c r="D67" s="28">
        <v>160</v>
      </c>
      <c r="E67" s="34">
        <v>1.7385</v>
      </c>
      <c r="F67" s="31">
        <f t="shared" si="0"/>
        <v>157.2</v>
      </c>
    </row>
    <row r="68" spans="1:6" ht="15" customHeight="1">
      <c r="A68" s="49"/>
      <c r="B68" s="42" t="s">
        <v>271</v>
      </c>
      <c r="C68" s="28"/>
      <c r="D68" s="28">
        <v>160</v>
      </c>
      <c r="E68" s="34">
        <v>32.47475</v>
      </c>
      <c r="F68" s="32">
        <f t="shared" si="0"/>
        <v>108</v>
      </c>
    </row>
    <row r="69" spans="1:6" ht="15" customHeight="1">
      <c r="A69" s="49"/>
      <c r="B69" s="42" t="s">
        <v>275</v>
      </c>
      <c r="C69" s="28"/>
      <c r="D69" s="28">
        <v>160</v>
      </c>
      <c r="E69" s="34">
        <v>10.990999999999998</v>
      </c>
      <c r="F69" s="31">
        <f t="shared" si="0"/>
        <v>142.4</v>
      </c>
    </row>
    <row r="70" spans="1:6" ht="15" customHeight="1">
      <c r="A70" s="49"/>
      <c r="B70" s="42" t="s">
        <v>272</v>
      </c>
      <c r="C70" s="28"/>
      <c r="D70" s="28">
        <v>160</v>
      </c>
      <c r="E70" s="34">
        <v>10.842749999999999</v>
      </c>
      <c r="F70" s="31">
        <f t="shared" si="0"/>
        <v>142.7</v>
      </c>
    </row>
    <row r="71" spans="1:6" ht="15" customHeight="1">
      <c r="A71" s="49"/>
      <c r="B71" s="43" t="s">
        <v>273</v>
      </c>
      <c r="C71" s="36" t="s">
        <v>119</v>
      </c>
      <c r="D71" s="28"/>
      <c r="E71" s="34"/>
      <c r="F71" s="38"/>
    </row>
    <row r="72" spans="1:6" ht="15" customHeight="1">
      <c r="A72" s="49"/>
      <c r="B72" s="42" t="s">
        <v>274</v>
      </c>
      <c r="C72" s="28"/>
      <c r="D72" s="28">
        <v>100</v>
      </c>
      <c r="E72" s="34">
        <v>22.5138</v>
      </c>
      <c r="F72" s="31">
        <f t="shared" si="0"/>
        <v>77.5</v>
      </c>
    </row>
    <row r="73" spans="1:6" ht="15" customHeight="1">
      <c r="A73" s="49"/>
      <c r="B73" s="42" t="s">
        <v>276</v>
      </c>
      <c r="C73" s="28"/>
      <c r="D73" s="28">
        <v>100</v>
      </c>
      <c r="E73" s="34">
        <v>3.9582</v>
      </c>
      <c r="F73" s="32">
        <f t="shared" si="0"/>
        <v>96</v>
      </c>
    </row>
    <row r="74" spans="1:6" ht="15" customHeight="1">
      <c r="A74" s="49"/>
      <c r="B74" s="42" t="s">
        <v>277</v>
      </c>
      <c r="C74" s="28"/>
      <c r="D74" s="28">
        <v>100</v>
      </c>
      <c r="E74" s="34">
        <v>2.0559</v>
      </c>
      <c r="F74" s="31">
        <f aca="true" t="shared" si="1" ref="F74:F137">ROUND((100-E74)/100*D74,1)</f>
        <v>97.9</v>
      </c>
    </row>
    <row r="75" spans="1:6" ht="15" customHeight="1">
      <c r="A75" s="50"/>
      <c r="B75" s="42" t="s">
        <v>278</v>
      </c>
      <c r="C75" s="28"/>
      <c r="D75" s="28">
        <v>160</v>
      </c>
      <c r="E75" s="34">
        <v>7.3805</v>
      </c>
      <c r="F75" s="31">
        <f t="shared" si="1"/>
        <v>148.2</v>
      </c>
    </row>
    <row r="76" spans="1:6" ht="15" customHeight="1">
      <c r="A76" s="51" t="s">
        <v>127</v>
      </c>
      <c r="B76" s="35" t="s">
        <v>279</v>
      </c>
      <c r="C76" s="36" t="s">
        <v>14</v>
      </c>
      <c r="D76" s="28"/>
      <c r="E76" s="38"/>
      <c r="F76" s="38"/>
    </row>
    <row r="77" spans="1:6" ht="15" customHeight="1">
      <c r="A77" s="48"/>
      <c r="B77" s="42" t="s">
        <v>280</v>
      </c>
      <c r="C77" s="28"/>
      <c r="D77" s="28">
        <v>160</v>
      </c>
      <c r="E77" s="34">
        <v>7.075375</v>
      </c>
      <c r="F77" s="31">
        <f t="shared" si="1"/>
        <v>148.7</v>
      </c>
    </row>
    <row r="78" spans="1:6" ht="15" customHeight="1">
      <c r="A78" s="49"/>
      <c r="B78" s="42" t="s">
        <v>281</v>
      </c>
      <c r="C78" s="28"/>
      <c r="D78" s="28">
        <v>160</v>
      </c>
      <c r="E78" s="34">
        <v>1.7066875</v>
      </c>
      <c r="F78" s="31">
        <f t="shared" si="1"/>
        <v>157.3</v>
      </c>
    </row>
    <row r="79" spans="1:6" ht="15" customHeight="1">
      <c r="A79" s="49"/>
      <c r="B79" s="42" t="s">
        <v>282</v>
      </c>
      <c r="C79" s="28"/>
      <c r="D79" s="28">
        <v>160</v>
      </c>
      <c r="E79" s="34">
        <v>10.169999999999998</v>
      </c>
      <c r="F79" s="31">
        <f t="shared" si="1"/>
        <v>143.7</v>
      </c>
    </row>
    <row r="80" spans="1:6" ht="15" customHeight="1">
      <c r="A80" s="49"/>
      <c r="B80" s="42" t="s">
        <v>283</v>
      </c>
      <c r="C80" s="28"/>
      <c r="D80" s="28">
        <v>160</v>
      </c>
      <c r="E80" s="34">
        <v>5.08075</v>
      </c>
      <c r="F80" s="31">
        <f t="shared" si="1"/>
        <v>151.9</v>
      </c>
    </row>
    <row r="81" spans="1:6" ht="15" customHeight="1">
      <c r="A81" s="49"/>
      <c r="B81" s="42" t="s">
        <v>284</v>
      </c>
      <c r="C81" s="28"/>
      <c r="D81" s="28">
        <v>160</v>
      </c>
      <c r="E81" s="34">
        <v>2.87875</v>
      </c>
      <c r="F81" s="31">
        <f t="shared" si="1"/>
        <v>155.4</v>
      </c>
    </row>
    <row r="82" spans="1:6" ht="15" customHeight="1">
      <c r="A82" s="49"/>
      <c r="B82" s="43" t="s">
        <v>285</v>
      </c>
      <c r="C82" s="36" t="s">
        <v>14</v>
      </c>
      <c r="D82" s="28"/>
      <c r="E82" s="34"/>
      <c r="F82" s="38"/>
    </row>
    <row r="83" spans="1:6" ht="15" customHeight="1">
      <c r="A83" s="49"/>
      <c r="B83" s="42" t="s">
        <v>286</v>
      </c>
      <c r="C83" s="28"/>
      <c r="D83" s="28">
        <v>160</v>
      </c>
      <c r="E83" s="34">
        <v>3.136875</v>
      </c>
      <c r="F83" s="32">
        <f t="shared" si="1"/>
        <v>155</v>
      </c>
    </row>
    <row r="84" spans="1:6" ht="15" customHeight="1">
      <c r="A84" s="49"/>
      <c r="B84" s="42" t="s">
        <v>287</v>
      </c>
      <c r="C84" s="28"/>
      <c r="D84" s="28">
        <v>160</v>
      </c>
      <c r="E84" s="34">
        <v>4.0795</v>
      </c>
      <c r="F84" s="31">
        <f t="shared" si="1"/>
        <v>153.5</v>
      </c>
    </row>
    <row r="85" spans="1:6" ht="15" customHeight="1">
      <c r="A85" s="49"/>
      <c r="B85" s="43" t="s">
        <v>288</v>
      </c>
      <c r="C85" s="36" t="s">
        <v>14</v>
      </c>
      <c r="D85" s="28"/>
      <c r="E85" s="34"/>
      <c r="F85" s="38"/>
    </row>
    <row r="86" spans="1:6" ht="15" customHeight="1">
      <c r="A86" s="49"/>
      <c r="B86" s="42" t="s">
        <v>289</v>
      </c>
      <c r="C86" s="28"/>
      <c r="D86" s="28">
        <v>160</v>
      </c>
      <c r="E86" s="34">
        <v>5.614749999999999</v>
      </c>
      <c r="F86" s="32">
        <f t="shared" si="1"/>
        <v>151</v>
      </c>
    </row>
    <row r="87" spans="1:6" ht="15" customHeight="1">
      <c r="A87" s="49"/>
      <c r="B87" s="42" t="s">
        <v>290</v>
      </c>
      <c r="C87" s="28"/>
      <c r="D87" s="28">
        <v>100</v>
      </c>
      <c r="E87" s="34">
        <v>3.5343</v>
      </c>
      <c r="F87" s="31">
        <f t="shared" si="1"/>
        <v>96.5</v>
      </c>
    </row>
    <row r="88" spans="1:6" ht="15" customHeight="1">
      <c r="A88" s="50"/>
      <c r="B88" s="42" t="s">
        <v>291</v>
      </c>
      <c r="C88" s="28"/>
      <c r="D88" s="28">
        <v>100</v>
      </c>
      <c r="E88" s="34">
        <v>0</v>
      </c>
      <c r="F88" s="32">
        <f t="shared" si="1"/>
        <v>100</v>
      </c>
    </row>
    <row r="89" spans="1:6" ht="15" customHeight="1">
      <c r="A89" s="51" t="s">
        <v>139</v>
      </c>
      <c r="B89" s="35" t="s">
        <v>292</v>
      </c>
      <c r="C89" s="36" t="s">
        <v>29</v>
      </c>
      <c r="D89" s="28"/>
      <c r="E89" s="34"/>
      <c r="F89" s="38"/>
    </row>
    <row r="90" spans="1:6" ht="15" customHeight="1">
      <c r="A90" s="48"/>
      <c r="B90" s="42" t="s">
        <v>293</v>
      </c>
      <c r="C90" s="28"/>
      <c r="D90" s="28">
        <v>100</v>
      </c>
      <c r="E90" s="34">
        <v>17.5264</v>
      </c>
      <c r="F90" s="31">
        <f t="shared" si="1"/>
        <v>82.5</v>
      </c>
    </row>
    <row r="91" spans="1:6" ht="15" customHeight="1">
      <c r="A91" s="49"/>
      <c r="B91" s="42" t="s">
        <v>294</v>
      </c>
      <c r="C91" s="28"/>
      <c r="D91" s="28">
        <v>100</v>
      </c>
      <c r="E91" s="34">
        <v>11.88</v>
      </c>
      <c r="F91" s="31">
        <f t="shared" si="1"/>
        <v>88.1</v>
      </c>
    </row>
    <row r="92" spans="1:6" ht="15" customHeight="1">
      <c r="A92" s="50"/>
      <c r="B92" s="42" t="s">
        <v>295</v>
      </c>
      <c r="C92" s="28"/>
      <c r="D92" s="28">
        <v>100</v>
      </c>
      <c r="E92" s="34">
        <v>8.044199999999998</v>
      </c>
      <c r="F92" s="32">
        <f t="shared" si="1"/>
        <v>92</v>
      </c>
    </row>
    <row r="93" spans="1:6" ht="15" customHeight="1">
      <c r="A93" s="51" t="s">
        <v>143</v>
      </c>
      <c r="B93" s="35" t="s">
        <v>296</v>
      </c>
      <c r="C93" s="36" t="s">
        <v>22</v>
      </c>
      <c r="D93" s="28"/>
      <c r="E93" s="34"/>
      <c r="F93" s="38"/>
    </row>
    <row r="94" spans="1:6" ht="15" customHeight="1">
      <c r="A94" s="48"/>
      <c r="B94" s="42" t="s">
        <v>297</v>
      </c>
      <c r="C94" s="28"/>
      <c r="D94" s="28">
        <v>100</v>
      </c>
      <c r="E94" s="34">
        <v>0.5522</v>
      </c>
      <c r="F94" s="31">
        <f t="shared" si="1"/>
        <v>99.4</v>
      </c>
    </row>
    <row r="95" spans="1:6" ht="15" customHeight="1">
      <c r="A95" s="49"/>
      <c r="B95" s="42" t="s">
        <v>298</v>
      </c>
      <c r="C95" s="28"/>
      <c r="D95" s="28">
        <v>100</v>
      </c>
      <c r="E95" s="34">
        <v>1.7156999999999998</v>
      </c>
      <c r="F95" s="31">
        <f t="shared" si="1"/>
        <v>98.3</v>
      </c>
    </row>
    <row r="96" spans="1:6" ht="15" customHeight="1">
      <c r="A96" s="49"/>
      <c r="B96" s="43" t="s">
        <v>299</v>
      </c>
      <c r="C96" s="36" t="s">
        <v>22</v>
      </c>
      <c r="D96" s="28"/>
      <c r="E96" s="34"/>
      <c r="F96" s="38"/>
    </row>
    <row r="97" spans="1:6" ht="15" customHeight="1">
      <c r="A97" s="50"/>
      <c r="B97" s="42" t="s">
        <v>300</v>
      </c>
      <c r="C97" s="28"/>
      <c r="D97" s="28">
        <v>160</v>
      </c>
      <c r="E97" s="34">
        <v>0</v>
      </c>
      <c r="F97" s="32">
        <f t="shared" si="1"/>
        <v>160</v>
      </c>
    </row>
    <row r="98" spans="1:6" ht="15" customHeight="1">
      <c r="A98" s="51" t="s">
        <v>302</v>
      </c>
      <c r="B98" s="35" t="s">
        <v>301</v>
      </c>
      <c r="C98" s="36" t="s">
        <v>21</v>
      </c>
      <c r="D98" s="28"/>
      <c r="E98" s="34"/>
      <c r="F98" s="38"/>
    </row>
    <row r="99" spans="1:6" ht="15" customHeight="1">
      <c r="A99" s="59"/>
      <c r="B99" s="42" t="s">
        <v>303</v>
      </c>
      <c r="C99" s="28"/>
      <c r="D99" s="28">
        <v>160</v>
      </c>
      <c r="E99" s="34">
        <v>2.6296875</v>
      </c>
      <c r="F99" s="31">
        <f t="shared" si="1"/>
        <v>155.8</v>
      </c>
    </row>
    <row r="100" spans="1:6" ht="15" customHeight="1" hidden="1">
      <c r="A100" s="60"/>
      <c r="B100" s="42" t="s">
        <v>53</v>
      </c>
      <c r="C100" s="28"/>
      <c r="D100" s="28">
        <v>160</v>
      </c>
      <c r="E100" s="34">
        <v>2.6296875</v>
      </c>
      <c r="F100" s="31">
        <f t="shared" si="1"/>
        <v>155.8</v>
      </c>
    </row>
    <row r="101" spans="1:6" ht="15" customHeight="1" hidden="1">
      <c r="A101" s="60"/>
      <c r="B101" s="42" t="s">
        <v>55</v>
      </c>
      <c r="C101" s="28"/>
      <c r="D101" s="28"/>
      <c r="E101" s="38"/>
      <c r="F101" s="31">
        <f t="shared" si="1"/>
        <v>0</v>
      </c>
    </row>
    <row r="102" spans="1:6" ht="15" customHeight="1">
      <c r="A102" s="49"/>
      <c r="B102" s="42" t="s">
        <v>304</v>
      </c>
      <c r="C102" s="28"/>
      <c r="D102" s="28">
        <v>250</v>
      </c>
      <c r="E102" s="34">
        <v>3.0464</v>
      </c>
      <c r="F102" s="31">
        <f t="shared" si="1"/>
        <v>242.4</v>
      </c>
    </row>
    <row r="103" spans="1:6" ht="15" customHeight="1">
      <c r="A103" s="49"/>
      <c r="B103" s="42" t="s">
        <v>305</v>
      </c>
      <c r="C103" s="28"/>
      <c r="D103" s="28">
        <v>40</v>
      </c>
      <c r="E103" s="34">
        <v>11.28</v>
      </c>
      <c r="F103" s="31">
        <f t="shared" si="1"/>
        <v>35.5</v>
      </c>
    </row>
    <row r="104" spans="1:6" s="55" customFormat="1" ht="15" customHeight="1">
      <c r="A104" s="51"/>
      <c r="B104" s="43" t="s">
        <v>306</v>
      </c>
      <c r="C104" s="36" t="s">
        <v>21</v>
      </c>
      <c r="D104" s="36"/>
      <c r="E104" s="54"/>
      <c r="F104" s="56"/>
    </row>
    <row r="105" spans="1:6" ht="15" customHeight="1">
      <c r="A105" s="50"/>
      <c r="B105" s="42" t="s">
        <v>307</v>
      </c>
      <c r="C105" s="28"/>
      <c r="D105" s="28">
        <v>25</v>
      </c>
      <c r="E105" s="34">
        <v>3.2912</v>
      </c>
      <c r="F105" s="31">
        <f t="shared" si="1"/>
        <v>24.2</v>
      </c>
    </row>
    <row r="106" spans="1:6" ht="15" customHeight="1">
      <c r="A106" s="53" t="s">
        <v>152</v>
      </c>
      <c r="B106" s="35" t="s">
        <v>308</v>
      </c>
      <c r="C106" s="36" t="s">
        <v>154</v>
      </c>
      <c r="D106" s="28"/>
      <c r="E106" s="34"/>
      <c r="F106" s="38"/>
    </row>
    <row r="107" spans="1:6" ht="15" customHeight="1">
      <c r="A107" s="50"/>
      <c r="B107" s="37" t="s">
        <v>309</v>
      </c>
      <c r="C107" s="28"/>
      <c r="D107" s="28">
        <v>40</v>
      </c>
      <c r="E107" s="34">
        <v>3.0375</v>
      </c>
      <c r="F107" s="31">
        <f t="shared" si="1"/>
        <v>38.8</v>
      </c>
    </row>
    <row r="108" spans="1:6" ht="15" customHeight="1">
      <c r="A108" s="47" t="s">
        <v>155</v>
      </c>
      <c r="B108" s="35" t="s">
        <v>310</v>
      </c>
      <c r="C108" s="36" t="s">
        <v>23</v>
      </c>
      <c r="D108" s="28"/>
      <c r="E108" s="34"/>
      <c r="F108" s="38"/>
    </row>
    <row r="109" spans="1:6" ht="15" customHeight="1">
      <c r="A109" s="48"/>
      <c r="B109" s="42" t="s">
        <v>311</v>
      </c>
      <c r="C109" s="28"/>
      <c r="D109" s="28">
        <v>250</v>
      </c>
      <c r="E109" s="34">
        <v>1.47808</v>
      </c>
      <c r="F109" s="31">
        <f t="shared" si="1"/>
        <v>246.3</v>
      </c>
    </row>
    <row r="110" spans="1:6" ht="15" customHeight="1">
      <c r="A110" s="49"/>
      <c r="B110" s="42" t="s">
        <v>312</v>
      </c>
      <c r="C110" s="28"/>
      <c r="D110" s="28">
        <v>250</v>
      </c>
      <c r="E110" s="34">
        <v>1.6376</v>
      </c>
      <c r="F110" s="31">
        <f t="shared" si="1"/>
        <v>245.9</v>
      </c>
    </row>
    <row r="111" spans="1:6" ht="15" customHeight="1">
      <c r="A111" s="49"/>
      <c r="B111" s="42" t="s">
        <v>313</v>
      </c>
      <c r="C111" s="28"/>
      <c r="D111" s="28">
        <v>160</v>
      </c>
      <c r="E111" s="34">
        <v>3.28375</v>
      </c>
      <c r="F111" s="31">
        <f t="shared" si="1"/>
        <v>154.7</v>
      </c>
    </row>
    <row r="112" spans="1:6" ht="15" customHeight="1">
      <c r="A112" s="49"/>
      <c r="B112" s="42" t="s">
        <v>314</v>
      </c>
      <c r="C112" s="28"/>
      <c r="D112" s="28">
        <v>160</v>
      </c>
      <c r="E112" s="34">
        <v>2.086625</v>
      </c>
      <c r="F112" s="31">
        <f t="shared" si="1"/>
        <v>156.7</v>
      </c>
    </row>
    <row r="113" spans="1:6" ht="15" customHeight="1">
      <c r="A113" s="49"/>
      <c r="B113" s="42" t="s">
        <v>315</v>
      </c>
      <c r="C113" s="28"/>
      <c r="D113" s="28">
        <v>250</v>
      </c>
      <c r="E113" s="34">
        <v>0.51156</v>
      </c>
      <c r="F113" s="31">
        <f t="shared" si="1"/>
        <v>248.7</v>
      </c>
    </row>
    <row r="114" spans="1:6" ht="15" customHeight="1">
      <c r="A114" s="49"/>
      <c r="B114" s="43" t="s">
        <v>316</v>
      </c>
      <c r="C114" s="36" t="s">
        <v>23</v>
      </c>
      <c r="D114" s="28"/>
      <c r="E114" s="34"/>
      <c r="F114" s="38"/>
    </row>
    <row r="115" spans="1:6" ht="15" customHeight="1">
      <c r="A115" s="49"/>
      <c r="B115" s="42" t="s">
        <v>317</v>
      </c>
      <c r="C115" s="28"/>
      <c r="D115" s="28">
        <v>100</v>
      </c>
      <c r="E115" s="34">
        <v>16.591</v>
      </c>
      <c r="F115" s="31">
        <f t="shared" si="1"/>
        <v>83.4</v>
      </c>
    </row>
    <row r="116" spans="1:6" ht="15" customHeight="1">
      <c r="A116" s="49"/>
      <c r="B116" s="43" t="s">
        <v>318</v>
      </c>
      <c r="C116" s="36" t="s">
        <v>23</v>
      </c>
      <c r="D116" s="28"/>
      <c r="E116" s="34"/>
      <c r="F116" s="38"/>
    </row>
    <row r="117" spans="1:6" ht="15" customHeight="1">
      <c r="A117" s="49"/>
      <c r="B117" s="42" t="s">
        <v>319</v>
      </c>
      <c r="C117" s="28"/>
      <c r="D117" s="28">
        <v>100</v>
      </c>
      <c r="E117" s="34">
        <v>0.0944</v>
      </c>
      <c r="F117" s="31">
        <f t="shared" si="1"/>
        <v>99.9</v>
      </c>
    </row>
    <row r="118" spans="1:6" ht="15" customHeight="1">
      <c r="A118" s="49"/>
      <c r="B118" s="42" t="s">
        <v>320</v>
      </c>
      <c r="C118" s="28"/>
      <c r="D118" s="28">
        <v>400</v>
      </c>
      <c r="E118" s="34">
        <v>0</v>
      </c>
      <c r="F118" s="32">
        <f t="shared" si="1"/>
        <v>400</v>
      </c>
    </row>
    <row r="119" spans="1:6" ht="15" customHeight="1">
      <c r="A119" s="49"/>
      <c r="B119" s="43" t="s">
        <v>321</v>
      </c>
      <c r="C119" s="36" t="s">
        <v>23</v>
      </c>
      <c r="D119" s="28"/>
      <c r="E119" s="34"/>
      <c r="F119" s="38"/>
    </row>
    <row r="120" spans="1:6" ht="15" customHeight="1">
      <c r="A120" s="50"/>
      <c r="B120" s="42" t="s">
        <v>322</v>
      </c>
      <c r="C120" s="28"/>
      <c r="D120" s="28">
        <v>250</v>
      </c>
      <c r="E120" s="34">
        <v>0</v>
      </c>
      <c r="F120" s="32">
        <f t="shared" si="1"/>
        <v>250</v>
      </c>
    </row>
    <row r="121" spans="1:6" ht="15" customHeight="1">
      <c r="A121" s="51" t="s">
        <v>165</v>
      </c>
      <c r="B121" s="35" t="s">
        <v>325</v>
      </c>
      <c r="C121" s="36" t="s">
        <v>27</v>
      </c>
      <c r="D121" s="28"/>
      <c r="E121" s="34"/>
      <c r="F121" s="38"/>
    </row>
    <row r="122" spans="1:6" ht="15" customHeight="1">
      <c r="A122" s="48"/>
      <c r="B122" s="42" t="s">
        <v>323</v>
      </c>
      <c r="C122" s="28"/>
      <c r="D122" s="28">
        <v>100</v>
      </c>
      <c r="E122" s="34">
        <v>0.04840000000000001</v>
      </c>
      <c r="F122" s="32">
        <f t="shared" si="1"/>
        <v>100</v>
      </c>
    </row>
    <row r="123" spans="1:6" ht="15" customHeight="1">
      <c r="A123" s="49"/>
      <c r="B123" s="42" t="s">
        <v>324</v>
      </c>
      <c r="C123" s="28"/>
      <c r="D123" s="28">
        <v>100</v>
      </c>
      <c r="E123" s="34">
        <v>3.925</v>
      </c>
      <c r="F123" s="31">
        <f t="shared" si="1"/>
        <v>96.1</v>
      </c>
    </row>
    <row r="124" spans="1:6" ht="15" customHeight="1">
      <c r="A124" s="49"/>
      <c r="B124" s="42" t="s">
        <v>326</v>
      </c>
      <c r="C124" s="28"/>
      <c r="D124" s="28">
        <v>63</v>
      </c>
      <c r="E124" s="34">
        <v>3.0596825396825396</v>
      </c>
      <c r="F124" s="31">
        <f t="shared" si="1"/>
        <v>61.1</v>
      </c>
    </row>
    <row r="125" spans="1:6" ht="15" customHeight="1">
      <c r="A125" s="49"/>
      <c r="B125" s="43" t="s">
        <v>327</v>
      </c>
      <c r="C125" s="36" t="s">
        <v>27</v>
      </c>
      <c r="D125" s="28"/>
      <c r="E125" s="34"/>
      <c r="F125" s="38"/>
    </row>
    <row r="126" spans="1:6" ht="15" customHeight="1">
      <c r="A126" s="50"/>
      <c r="B126" s="42" t="s">
        <v>328</v>
      </c>
      <c r="C126" s="28"/>
      <c r="D126" s="28">
        <v>400</v>
      </c>
      <c r="E126" s="34">
        <v>0.0119</v>
      </c>
      <c r="F126" s="32">
        <f t="shared" si="1"/>
        <v>400</v>
      </c>
    </row>
    <row r="127" spans="1:6" ht="15" customHeight="1">
      <c r="A127" s="51" t="s">
        <v>330</v>
      </c>
      <c r="B127" s="35" t="s">
        <v>329</v>
      </c>
      <c r="C127" s="36" t="s">
        <v>172</v>
      </c>
      <c r="D127" s="28"/>
      <c r="E127" s="34"/>
      <c r="F127" s="38"/>
    </row>
    <row r="128" spans="1:6" ht="15" customHeight="1">
      <c r="A128" s="48"/>
      <c r="B128" s="42" t="s">
        <v>331</v>
      </c>
      <c r="C128" s="28"/>
      <c r="D128" s="28">
        <v>100</v>
      </c>
      <c r="E128" s="34">
        <v>5.4993</v>
      </c>
      <c r="F128" s="31">
        <f t="shared" si="1"/>
        <v>94.5</v>
      </c>
    </row>
    <row r="129" spans="1:6" ht="15" customHeight="1">
      <c r="A129" s="49"/>
      <c r="B129" s="42" t="s">
        <v>332</v>
      </c>
      <c r="C129" s="28"/>
      <c r="D129" s="28">
        <v>160</v>
      </c>
      <c r="E129" s="34">
        <v>5.296749999999999</v>
      </c>
      <c r="F129" s="31">
        <f t="shared" si="1"/>
        <v>151.5</v>
      </c>
    </row>
    <row r="130" spans="1:6" ht="15" customHeight="1">
      <c r="A130" s="49"/>
      <c r="B130" s="42" t="s">
        <v>333</v>
      </c>
      <c r="C130" s="28"/>
      <c r="D130" s="28">
        <v>100</v>
      </c>
      <c r="E130" s="34">
        <v>17.584300000000002</v>
      </c>
      <c r="F130" s="31">
        <f t="shared" si="1"/>
        <v>82.4</v>
      </c>
    </row>
    <row r="131" spans="1:6" ht="15" customHeight="1">
      <c r="A131" s="49"/>
      <c r="B131" s="42" t="s">
        <v>334</v>
      </c>
      <c r="C131" s="28"/>
      <c r="D131" s="28">
        <v>250</v>
      </c>
      <c r="E131" s="34">
        <v>6.648720000000001</v>
      </c>
      <c r="F131" s="31">
        <f t="shared" si="1"/>
        <v>233.4</v>
      </c>
    </row>
    <row r="132" spans="1:6" ht="15" customHeight="1">
      <c r="A132" s="49"/>
      <c r="B132" s="42" t="s">
        <v>335</v>
      </c>
      <c r="C132" s="28"/>
      <c r="D132" s="28">
        <v>160</v>
      </c>
      <c r="E132" s="34">
        <v>9.486625000000002</v>
      </c>
      <c r="F132" s="31">
        <f t="shared" si="1"/>
        <v>144.8</v>
      </c>
    </row>
    <row r="133" spans="1:6" ht="15" customHeight="1">
      <c r="A133" s="49"/>
      <c r="B133" s="42" t="s">
        <v>336</v>
      </c>
      <c r="C133" s="28"/>
      <c r="D133" s="28">
        <v>100</v>
      </c>
      <c r="E133" s="34">
        <v>48.65039999999999</v>
      </c>
      <c r="F133" s="31">
        <f t="shared" si="1"/>
        <v>51.3</v>
      </c>
    </row>
    <row r="134" spans="1:6" ht="15" customHeight="1">
      <c r="A134" s="49"/>
      <c r="B134" s="42" t="s">
        <v>337</v>
      </c>
      <c r="C134" s="28"/>
      <c r="D134" s="28">
        <v>100</v>
      </c>
      <c r="E134" s="34">
        <v>6.6712</v>
      </c>
      <c r="F134" s="31">
        <f t="shared" si="1"/>
        <v>93.3</v>
      </c>
    </row>
    <row r="135" spans="1:6" ht="15" customHeight="1">
      <c r="A135" s="49"/>
      <c r="B135" s="42" t="s">
        <v>338</v>
      </c>
      <c r="C135" s="28"/>
      <c r="D135" s="28">
        <v>160</v>
      </c>
      <c r="E135" s="34">
        <v>4.5586875</v>
      </c>
      <c r="F135" s="31">
        <f t="shared" si="1"/>
        <v>152.7</v>
      </c>
    </row>
    <row r="136" spans="1:6" ht="15" customHeight="1">
      <c r="A136" s="49"/>
      <c r="B136" s="43" t="s">
        <v>340</v>
      </c>
      <c r="C136" s="36" t="s">
        <v>172</v>
      </c>
      <c r="D136" s="28"/>
      <c r="E136" s="34"/>
      <c r="F136" s="38"/>
    </row>
    <row r="137" spans="1:6" ht="15" customHeight="1">
      <c r="A137" s="49"/>
      <c r="B137" s="42" t="s">
        <v>339</v>
      </c>
      <c r="C137" s="28"/>
      <c r="D137" s="28">
        <v>400</v>
      </c>
      <c r="E137" s="34">
        <v>2.3888249999999993</v>
      </c>
      <c r="F137" s="31">
        <f t="shared" si="1"/>
        <v>390.4</v>
      </c>
    </row>
    <row r="138" spans="1:6" ht="15" customHeight="1">
      <c r="A138" s="49"/>
      <c r="B138" s="42" t="s">
        <v>341</v>
      </c>
      <c r="C138" s="28"/>
      <c r="D138" s="28">
        <v>100</v>
      </c>
      <c r="E138" s="34">
        <v>9.741599999999998</v>
      </c>
      <c r="F138" s="31">
        <f>ROUND((100-E138)/100*D138,1)</f>
        <v>90.3</v>
      </c>
    </row>
    <row r="139" spans="1:6" ht="15" customHeight="1">
      <c r="A139" s="49"/>
      <c r="B139" s="42" t="s">
        <v>342</v>
      </c>
      <c r="C139" s="28"/>
      <c r="D139" s="28">
        <v>100</v>
      </c>
      <c r="E139" s="34">
        <v>22.712800000000005</v>
      </c>
      <c r="F139" s="31">
        <f>ROUND((100-E139)/100*D139,1)</f>
        <v>77.3</v>
      </c>
    </row>
    <row r="140" spans="1:6" ht="15" customHeight="1">
      <c r="A140" s="49"/>
      <c r="B140" s="42" t="s">
        <v>343</v>
      </c>
      <c r="C140" s="28"/>
      <c r="D140" s="28">
        <v>250</v>
      </c>
      <c r="E140" s="34">
        <v>10.501320000000002</v>
      </c>
      <c r="F140" s="31">
        <f>ROUND((100-E140)/100*D140,1)</f>
        <v>223.7</v>
      </c>
    </row>
    <row r="141" spans="1:6" ht="15" customHeight="1">
      <c r="A141" s="50"/>
      <c r="B141" s="42" t="s">
        <v>344</v>
      </c>
      <c r="C141" s="28"/>
      <c r="D141" s="28">
        <v>100</v>
      </c>
      <c r="E141" s="34">
        <v>41.0714</v>
      </c>
      <c r="F141" s="31">
        <f>ROUND((100-E141)/100*D141,1)</f>
        <v>58.9</v>
      </c>
    </row>
    <row r="142" spans="1:6" ht="15" customHeight="1">
      <c r="A142" s="51" t="s">
        <v>346</v>
      </c>
      <c r="B142" s="35" t="s">
        <v>345</v>
      </c>
      <c r="C142" s="36" t="s">
        <v>18</v>
      </c>
      <c r="D142" s="28"/>
      <c r="E142" s="34"/>
      <c r="F142" s="38"/>
    </row>
    <row r="143" spans="1:6" ht="15" customHeight="1">
      <c r="A143" s="48"/>
      <c r="B143" s="42" t="s">
        <v>347</v>
      </c>
      <c r="C143" s="28"/>
      <c r="D143" s="28">
        <v>160</v>
      </c>
      <c r="E143" s="34">
        <v>6.8931875</v>
      </c>
      <c r="F143" s="32">
        <f>ROUND((100-E143)/100*D143,1)</f>
        <v>149</v>
      </c>
    </row>
    <row r="144" spans="1:6" ht="15" customHeight="1">
      <c r="A144" s="49"/>
      <c r="B144" s="42" t="s">
        <v>348</v>
      </c>
      <c r="C144" s="28"/>
      <c r="D144" s="28">
        <v>160</v>
      </c>
      <c r="E144" s="34">
        <v>3.9235</v>
      </c>
      <c r="F144" s="31">
        <f>ROUND((100-E144)/100*D144,1)</f>
        <v>153.7</v>
      </c>
    </row>
    <row r="145" spans="1:6" ht="15" customHeight="1">
      <c r="A145" s="49"/>
      <c r="B145" s="42" t="s">
        <v>355</v>
      </c>
      <c r="C145" s="28"/>
      <c r="D145" s="28">
        <v>160</v>
      </c>
      <c r="E145" s="34">
        <v>5.0206875</v>
      </c>
      <c r="F145" s="32">
        <f>ROUND((100-E145)/100*D145,1)</f>
        <v>152</v>
      </c>
    </row>
    <row r="146" spans="1:6" ht="15" customHeight="1">
      <c r="A146" s="49"/>
      <c r="B146" s="43" t="s">
        <v>349</v>
      </c>
      <c r="C146" s="36" t="s">
        <v>18</v>
      </c>
      <c r="D146" s="28"/>
      <c r="E146" s="34"/>
      <c r="F146" s="38"/>
    </row>
    <row r="147" spans="1:6" ht="15" customHeight="1">
      <c r="A147" s="49"/>
      <c r="B147" s="42" t="s">
        <v>350</v>
      </c>
      <c r="C147" s="28"/>
      <c r="D147" s="28">
        <v>250</v>
      </c>
      <c r="E147" s="34">
        <v>7.10272</v>
      </c>
      <c r="F147" s="31">
        <f>ROUND((100-E147)/100*D147,1)</f>
        <v>232.2</v>
      </c>
    </row>
    <row r="148" spans="1:6" ht="15" customHeight="1">
      <c r="A148" s="49"/>
      <c r="B148" s="42" t="s">
        <v>353</v>
      </c>
      <c r="C148" s="28"/>
      <c r="D148" s="28">
        <v>100</v>
      </c>
      <c r="E148" s="34">
        <v>1.1608999999999998</v>
      </c>
      <c r="F148" s="31">
        <f>ROUND((100-E148)/100*D148,1)</f>
        <v>98.8</v>
      </c>
    </row>
    <row r="149" spans="1:6" ht="15" customHeight="1">
      <c r="A149" s="49"/>
      <c r="B149" s="42" t="s">
        <v>354</v>
      </c>
      <c r="C149" s="28"/>
      <c r="D149" s="28">
        <v>100</v>
      </c>
      <c r="E149" s="34">
        <v>1.7568</v>
      </c>
      <c r="F149" s="31">
        <f>ROUND((100-E149)/100*D149,1)</f>
        <v>98.2</v>
      </c>
    </row>
    <row r="150" spans="1:6" ht="15" customHeight="1">
      <c r="A150" s="49"/>
      <c r="B150" s="43" t="s">
        <v>351</v>
      </c>
      <c r="C150" s="36" t="s">
        <v>18</v>
      </c>
      <c r="D150" s="28"/>
      <c r="E150" s="34"/>
      <c r="F150" s="38"/>
    </row>
    <row r="151" spans="1:6" ht="15" customHeight="1">
      <c r="A151" s="49"/>
      <c r="B151" s="42" t="s">
        <v>352</v>
      </c>
      <c r="C151" s="28"/>
      <c r="D151" s="28">
        <v>160</v>
      </c>
      <c r="E151" s="34">
        <v>0</v>
      </c>
      <c r="F151" s="32">
        <f>ROUND((100-E151)/100*D151,1)</f>
        <v>160</v>
      </c>
    </row>
    <row r="152" spans="1:6" ht="15" customHeight="1">
      <c r="A152" s="49"/>
      <c r="B152" s="43" t="s">
        <v>356</v>
      </c>
      <c r="C152" s="36" t="s">
        <v>17</v>
      </c>
      <c r="D152" s="28"/>
      <c r="E152" s="34"/>
      <c r="F152" s="38"/>
    </row>
    <row r="153" spans="1:6" ht="15" customHeight="1">
      <c r="A153" s="50"/>
      <c r="B153" s="42" t="s">
        <v>357</v>
      </c>
      <c r="C153" s="28"/>
      <c r="D153" s="28">
        <v>100</v>
      </c>
      <c r="E153" s="34">
        <v>0.369</v>
      </c>
      <c r="F153" s="31">
        <f>ROUND((100-E153)/100*D153,1)</f>
        <v>99.6</v>
      </c>
    </row>
    <row r="154" spans="1:6" ht="15" customHeight="1">
      <c r="A154" s="51" t="s">
        <v>359</v>
      </c>
      <c r="B154" s="35" t="s">
        <v>358</v>
      </c>
      <c r="C154" s="36" t="s">
        <v>13</v>
      </c>
      <c r="D154" s="28"/>
      <c r="E154" s="34"/>
      <c r="F154" s="38"/>
    </row>
    <row r="155" spans="1:6" ht="15" customHeight="1">
      <c r="A155" s="48"/>
      <c r="B155" s="42" t="s">
        <v>360</v>
      </c>
      <c r="C155" s="28"/>
      <c r="D155" s="28">
        <v>160</v>
      </c>
      <c r="E155" s="34">
        <v>2.0121875</v>
      </c>
      <c r="F155" s="31">
        <f aca="true" t="shared" si="2" ref="F155:F160">ROUND((100-E155)/100*D155,1)</f>
        <v>156.8</v>
      </c>
    </row>
    <row r="156" spans="1:6" ht="15" customHeight="1">
      <c r="A156" s="49"/>
      <c r="B156" s="42" t="s">
        <v>361</v>
      </c>
      <c r="C156" s="28"/>
      <c r="D156" s="28">
        <v>160</v>
      </c>
      <c r="E156" s="34">
        <v>3.572125</v>
      </c>
      <c r="F156" s="31">
        <f t="shared" si="2"/>
        <v>154.3</v>
      </c>
    </row>
    <row r="157" spans="1:6" ht="15" customHeight="1">
      <c r="A157" s="49"/>
      <c r="B157" s="42" t="s">
        <v>362</v>
      </c>
      <c r="C157" s="28"/>
      <c r="D157" s="28">
        <v>100</v>
      </c>
      <c r="E157" s="34">
        <v>3.3032999999999992</v>
      </c>
      <c r="F157" s="31">
        <f t="shared" si="2"/>
        <v>96.7</v>
      </c>
    </row>
    <row r="158" spans="1:6" ht="15" customHeight="1">
      <c r="A158" s="49"/>
      <c r="B158" s="42" t="s">
        <v>369</v>
      </c>
      <c r="C158" s="28"/>
      <c r="D158" s="28">
        <v>160</v>
      </c>
      <c r="E158" s="34">
        <v>8.64125</v>
      </c>
      <c r="F158" s="31">
        <f t="shared" si="2"/>
        <v>146.2</v>
      </c>
    </row>
    <row r="159" spans="1:6" ht="15" customHeight="1">
      <c r="A159" s="49"/>
      <c r="B159" s="42" t="s">
        <v>363</v>
      </c>
      <c r="C159" s="28"/>
      <c r="D159" s="28">
        <v>160</v>
      </c>
      <c r="E159" s="34">
        <v>16.8504375</v>
      </c>
      <c r="F159" s="32">
        <f t="shared" si="2"/>
        <v>133</v>
      </c>
    </row>
    <row r="160" spans="1:6" ht="15" customHeight="1">
      <c r="A160" s="49"/>
      <c r="B160" s="42" t="s">
        <v>364</v>
      </c>
      <c r="C160" s="28"/>
      <c r="D160" s="28">
        <v>100</v>
      </c>
      <c r="E160" s="34">
        <v>1.6762</v>
      </c>
      <c r="F160" s="31">
        <f t="shared" si="2"/>
        <v>98.3</v>
      </c>
    </row>
    <row r="161" spans="1:6" ht="15" customHeight="1">
      <c r="A161" s="49"/>
      <c r="B161" s="43" t="s">
        <v>365</v>
      </c>
      <c r="C161" s="36" t="s">
        <v>13</v>
      </c>
      <c r="D161" s="28"/>
      <c r="E161" s="34"/>
      <c r="F161" s="38"/>
    </row>
    <row r="162" spans="1:6" ht="15" customHeight="1">
      <c r="A162" s="49"/>
      <c r="B162" s="42" t="s">
        <v>366</v>
      </c>
      <c r="C162" s="28"/>
      <c r="D162" s="28">
        <v>100</v>
      </c>
      <c r="E162" s="34">
        <v>9.179200000000002</v>
      </c>
      <c r="F162" s="31">
        <f>ROUND((100-E162)/100*D162,1)</f>
        <v>90.8</v>
      </c>
    </row>
    <row r="163" spans="1:6" ht="15" customHeight="1">
      <c r="A163" s="49"/>
      <c r="B163" s="42" t="s">
        <v>367</v>
      </c>
      <c r="C163" s="28"/>
      <c r="D163" s="28">
        <v>100</v>
      </c>
      <c r="E163" s="34">
        <v>14.6973</v>
      </c>
      <c r="F163" s="31">
        <f>ROUND((100-E163)/100*D163,1)</f>
        <v>85.3</v>
      </c>
    </row>
    <row r="164" spans="1:6" ht="15" customHeight="1">
      <c r="A164" s="49"/>
      <c r="B164" s="42" t="s">
        <v>368</v>
      </c>
      <c r="C164" s="28"/>
      <c r="D164" s="28">
        <v>100</v>
      </c>
      <c r="E164" s="34">
        <v>0.0466</v>
      </c>
      <c r="F164" s="32">
        <f>ROUND((100-E164)/100*D164,1)</f>
        <v>100</v>
      </c>
    </row>
    <row r="165" spans="1:6" ht="15" customHeight="1">
      <c r="A165" s="50"/>
      <c r="B165" s="42" t="s">
        <v>370</v>
      </c>
      <c r="C165" s="28"/>
      <c r="D165" s="28">
        <v>160</v>
      </c>
      <c r="E165" s="34">
        <v>12.6545</v>
      </c>
      <c r="F165" s="31">
        <f>ROUND((100-E165)/100*D165,1)</f>
        <v>139.8</v>
      </c>
    </row>
    <row r="166" spans="1:4" ht="12.75">
      <c r="A166" s="52"/>
      <c r="B166" s="21"/>
      <c r="C166" s="27"/>
      <c r="D166" s="27"/>
    </row>
    <row r="167" ht="12.75">
      <c r="A167" s="45"/>
    </row>
    <row r="168" ht="12.75">
      <c r="A168" s="45"/>
    </row>
    <row r="169" spans="1:4" ht="12.75">
      <c r="A169" s="61" t="s">
        <v>206</v>
      </c>
      <c r="B169" s="61"/>
      <c r="C169" s="61"/>
      <c r="D169" s="61"/>
    </row>
  </sheetData>
  <sheetProtection/>
  <mergeCells count="3">
    <mergeCell ref="A99:A101"/>
    <mergeCell ref="A169:D169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4"/>
  <sheetViews>
    <sheetView zoomScalePageLayoutView="0" workbookViewId="0" topLeftCell="A1">
      <selection activeCell="A6" sqref="A6:I6"/>
    </sheetView>
  </sheetViews>
  <sheetFormatPr defaultColWidth="9.140625" defaultRowHeight="12.75"/>
  <cols>
    <col min="2" max="2" width="20.8515625" style="0" customWidth="1"/>
    <col min="3" max="3" width="17.57421875" style="0" customWidth="1"/>
    <col min="4" max="4" width="14.421875" style="0" customWidth="1"/>
    <col min="5" max="5" width="14.57421875" style="26" customWidth="1"/>
  </cols>
  <sheetData>
    <row r="1" spans="1:9" ht="18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8.7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1:9" ht="18.75">
      <c r="A3" s="64" t="s">
        <v>2</v>
      </c>
      <c r="B3" s="64"/>
      <c r="C3" s="64"/>
      <c r="D3" s="64"/>
      <c r="E3" s="64"/>
      <c r="F3" s="64"/>
      <c r="G3" s="64"/>
      <c r="H3" s="64"/>
      <c r="I3" s="64"/>
    </row>
    <row r="4" ht="18.75">
      <c r="A4" s="2"/>
    </row>
    <row r="5" ht="18.75">
      <c r="A5" s="3"/>
    </row>
    <row r="6" spans="1:9" ht="18.75">
      <c r="A6" s="63" t="s">
        <v>3</v>
      </c>
      <c r="B6" s="63"/>
      <c r="C6" s="63"/>
      <c r="D6" s="63"/>
      <c r="E6" s="63"/>
      <c r="F6" s="63"/>
      <c r="G6" s="63"/>
      <c r="H6" s="63"/>
      <c r="I6" s="63"/>
    </row>
    <row r="7" ht="19.5" thickBot="1">
      <c r="A7" s="4" t="s">
        <v>4</v>
      </c>
    </row>
    <row r="8" spans="1:5" ht="54.75" customHeight="1" thickBot="1">
      <c r="A8" s="94" t="s">
        <v>5</v>
      </c>
      <c r="B8" s="96" t="s">
        <v>6</v>
      </c>
      <c r="C8" s="94" t="s">
        <v>7</v>
      </c>
      <c r="D8" s="88" t="s">
        <v>8</v>
      </c>
      <c r="E8" s="90"/>
    </row>
    <row r="9" spans="1:5" ht="22.5" customHeight="1" thickBot="1">
      <c r="A9" s="95"/>
      <c r="B9" s="97"/>
      <c r="C9" s="95"/>
      <c r="D9" s="5" t="s">
        <v>9</v>
      </c>
      <c r="E9" s="6" t="s">
        <v>10</v>
      </c>
    </row>
    <row r="10" spans="1:5" ht="16.5" thickBot="1">
      <c r="A10" s="7">
        <v>1</v>
      </c>
      <c r="B10" s="7" t="s">
        <v>11</v>
      </c>
      <c r="C10" s="8">
        <v>80</v>
      </c>
      <c r="D10" s="8">
        <v>16</v>
      </c>
      <c r="E10" s="9">
        <v>13</v>
      </c>
    </row>
    <row r="11" spans="1:5" ht="16.5" thickBot="1">
      <c r="A11" s="7">
        <v>2</v>
      </c>
      <c r="B11" s="7" t="s">
        <v>12</v>
      </c>
      <c r="C11" s="8">
        <v>100</v>
      </c>
      <c r="D11" s="8">
        <v>11</v>
      </c>
      <c r="E11" s="9">
        <v>11</v>
      </c>
    </row>
    <row r="12" spans="1:5" ht="16.5" thickBot="1">
      <c r="A12" s="7">
        <v>3</v>
      </c>
      <c r="B12" s="7" t="s">
        <v>13</v>
      </c>
      <c r="C12" s="8">
        <v>70</v>
      </c>
      <c r="D12" s="8">
        <v>12</v>
      </c>
      <c r="E12" s="9">
        <v>9</v>
      </c>
    </row>
    <row r="13" spans="1:5" ht="16.5" thickBot="1">
      <c r="A13" s="7">
        <v>4</v>
      </c>
      <c r="B13" s="7" t="s">
        <v>14</v>
      </c>
      <c r="C13" s="8">
        <v>80</v>
      </c>
      <c r="D13" s="8">
        <v>11</v>
      </c>
      <c r="E13" s="9">
        <v>9</v>
      </c>
    </row>
    <row r="14" spans="1:5" ht="16.5" customHeight="1" thickBot="1">
      <c r="A14" s="7">
        <v>5</v>
      </c>
      <c r="B14" s="7" t="s">
        <v>15</v>
      </c>
      <c r="C14" s="8">
        <v>90</v>
      </c>
      <c r="D14" s="8">
        <v>38</v>
      </c>
      <c r="E14" s="9">
        <v>35</v>
      </c>
    </row>
    <row r="15" spans="1:5" ht="18" customHeight="1" thickBot="1">
      <c r="A15" s="7">
        <v>6</v>
      </c>
      <c r="B15" s="7" t="s">
        <v>16</v>
      </c>
      <c r="C15" s="8">
        <v>100</v>
      </c>
      <c r="D15" s="8">
        <v>3</v>
      </c>
      <c r="E15" s="9">
        <v>3</v>
      </c>
    </row>
    <row r="16" spans="1:5" ht="16.5" customHeight="1" thickBot="1">
      <c r="A16" s="7">
        <v>7</v>
      </c>
      <c r="B16" s="7" t="s">
        <v>17</v>
      </c>
      <c r="C16" s="8">
        <v>100</v>
      </c>
      <c r="D16" s="8">
        <v>1</v>
      </c>
      <c r="E16" s="9">
        <v>1</v>
      </c>
    </row>
    <row r="17" spans="1:5" ht="16.5" thickBot="1">
      <c r="A17" s="7">
        <v>8</v>
      </c>
      <c r="B17" s="7" t="s">
        <v>18</v>
      </c>
      <c r="C17" s="8">
        <v>95</v>
      </c>
      <c r="D17" s="8">
        <v>8</v>
      </c>
      <c r="E17" s="9">
        <v>7</v>
      </c>
    </row>
    <row r="18" spans="1:5" ht="15.75" customHeight="1" thickBot="1">
      <c r="A18" s="7">
        <v>9</v>
      </c>
      <c r="B18" s="7" t="s">
        <v>19</v>
      </c>
      <c r="C18" s="8">
        <v>100</v>
      </c>
      <c r="D18" s="8">
        <v>4</v>
      </c>
      <c r="E18" s="9">
        <v>4</v>
      </c>
    </row>
    <row r="19" spans="1:5" ht="17.25" customHeight="1" thickBot="1">
      <c r="A19" s="7">
        <v>10</v>
      </c>
      <c r="B19" s="7" t="s">
        <v>20</v>
      </c>
      <c r="C19" s="8">
        <v>100</v>
      </c>
      <c r="D19" s="8">
        <v>1</v>
      </c>
      <c r="E19" s="9">
        <v>1</v>
      </c>
    </row>
    <row r="20" spans="1:5" ht="18.75" customHeight="1" thickBot="1">
      <c r="A20" s="7">
        <v>11</v>
      </c>
      <c r="B20" s="7" t="s">
        <v>21</v>
      </c>
      <c r="C20" s="8">
        <v>80</v>
      </c>
      <c r="D20" s="8">
        <v>6</v>
      </c>
      <c r="E20" s="9">
        <v>4</v>
      </c>
    </row>
    <row r="21" spans="1:5" ht="16.5" customHeight="1" thickBot="1">
      <c r="A21" s="7">
        <v>12</v>
      </c>
      <c r="B21" s="7" t="s">
        <v>22</v>
      </c>
      <c r="C21" s="8">
        <v>100</v>
      </c>
      <c r="D21" s="8">
        <v>3</v>
      </c>
      <c r="E21" s="9">
        <v>3</v>
      </c>
    </row>
    <row r="22" spans="1:5" ht="17.25" customHeight="1" thickBot="1">
      <c r="A22" s="7">
        <v>13</v>
      </c>
      <c r="B22" s="7" t="s">
        <v>23</v>
      </c>
      <c r="C22" s="8">
        <v>100</v>
      </c>
      <c r="D22" s="8">
        <v>9</v>
      </c>
      <c r="E22" s="9">
        <v>9</v>
      </c>
    </row>
    <row r="23" spans="1:5" ht="16.5" thickBot="1">
      <c r="A23" s="7">
        <v>14</v>
      </c>
      <c r="B23" s="7" t="s">
        <v>24</v>
      </c>
      <c r="C23" s="8">
        <v>0</v>
      </c>
      <c r="D23" s="8">
        <v>1</v>
      </c>
      <c r="E23" s="9">
        <v>0</v>
      </c>
    </row>
    <row r="24" spans="1:5" ht="16.5" thickBot="1">
      <c r="A24" s="7">
        <v>15</v>
      </c>
      <c r="B24" s="7" t="s">
        <v>25</v>
      </c>
      <c r="C24" s="8">
        <v>0</v>
      </c>
      <c r="D24" s="8">
        <v>1</v>
      </c>
      <c r="E24" s="9">
        <v>0</v>
      </c>
    </row>
    <row r="25" spans="1:5" ht="16.5" thickBot="1">
      <c r="A25" s="7">
        <v>16</v>
      </c>
      <c r="B25" s="7" t="s">
        <v>26</v>
      </c>
      <c r="C25" s="8">
        <v>0</v>
      </c>
      <c r="D25" s="8">
        <v>8</v>
      </c>
      <c r="E25" s="9">
        <v>0</v>
      </c>
    </row>
    <row r="26" spans="1:5" ht="20.25" customHeight="1" thickBot="1">
      <c r="A26" s="7">
        <v>17</v>
      </c>
      <c r="B26" s="7" t="s">
        <v>27</v>
      </c>
      <c r="C26" s="8">
        <v>80</v>
      </c>
      <c r="D26" s="8">
        <v>6</v>
      </c>
      <c r="E26" s="9">
        <v>4</v>
      </c>
    </row>
    <row r="27" spans="1:5" ht="22.5" customHeight="1" thickBot="1">
      <c r="A27" s="7">
        <v>18</v>
      </c>
      <c r="B27" s="7" t="s">
        <v>28</v>
      </c>
      <c r="C27" s="8">
        <v>65</v>
      </c>
      <c r="D27" s="8">
        <v>12</v>
      </c>
      <c r="E27" s="9">
        <v>8</v>
      </c>
    </row>
    <row r="28" spans="1:5" ht="21" customHeight="1" thickBot="1">
      <c r="A28" s="7">
        <v>19</v>
      </c>
      <c r="B28" s="7" t="s">
        <v>29</v>
      </c>
      <c r="C28" s="8">
        <v>100</v>
      </c>
      <c r="D28" s="8">
        <v>3</v>
      </c>
      <c r="E28" s="9">
        <v>3</v>
      </c>
    </row>
    <row r="29" spans="1:5" ht="16.5" thickBot="1">
      <c r="A29" s="88" t="s">
        <v>30</v>
      </c>
      <c r="B29" s="89"/>
      <c r="C29" s="90"/>
      <c r="D29" s="8">
        <v>154</v>
      </c>
      <c r="E29" s="9">
        <v>124</v>
      </c>
    </row>
    <row r="30" ht="12.75">
      <c r="A30" s="10"/>
    </row>
    <row r="31" ht="15.75">
      <c r="A31" s="1" t="s">
        <v>31</v>
      </c>
    </row>
    <row r="32" ht="15.75">
      <c r="A32" s="1" t="s">
        <v>32</v>
      </c>
    </row>
    <row r="33" ht="15.75">
      <c r="A33" s="1" t="s">
        <v>33</v>
      </c>
    </row>
    <row r="34" ht="15.75">
      <c r="A34" s="1" t="s">
        <v>34</v>
      </c>
    </row>
    <row r="35" ht="15.75">
      <c r="A35" s="1" t="s">
        <v>35</v>
      </c>
    </row>
    <row r="36" ht="15.75">
      <c r="A36" s="1" t="s">
        <v>36</v>
      </c>
    </row>
    <row r="37" ht="15.75">
      <c r="A37" s="1" t="s">
        <v>37</v>
      </c>
    </row>
    <row r="38" ht="12.75">
      <c r="A38" s="10"/>
    </row>
    <row r="39" ht="12.75">
      <c r="A39" s="10"/>
    </row>
    <row r="40" ht="12.75">
      <c r="A40" s="10"/>
    </row>
    <row r="41" ht="13.5" thickBot="1">
      <c r="A41" s="11"/>
    </row>
    <row r="42" spans="1:12" ht="39" thickBot="1">
      <c r="A42" s="91" t="s">
        <v>38</v>
      </c>
      <c r="B42" s="92"/>
      <c r="C42" s="12" t="s">
        <v>39</v>
      </c>
      <c r="D42" s="25" t="s">
        <v>6</v>
      </c>
      <c r="E42" s="25" t="s">
        <v>40</v>
      </c>
      <c r="F42" s="91" t="s">
        <v>41</v>
      </c>
      <c r="G42" s="92"/>
      <c r="H42" s="91" t="s">
        <v>42</v>
      </c>
      <c r="I42" s="93"/>
      <c r="J42" s="92"/>
      <c r="K42" s="91" t="s">
        <v>43</v>
      </c>
      <c r="L42" s="92"/>
    </row>
    <row r="43" spans="1:12" ht="16.5" thickBot="1">
      <c r="A43" s="98"/>
      <c r="B43" s="99"/>
      <c r="C43" s="99"/>
      <c r="D43" s="99"/>
      <c r="E43" s="100"/>
      <c r="F43" s="14" t="s">
        <v>44</v>
      </c>
      <c r="G43" s="14" t="s">
        <v>45</v>
      </c>
      <c r="H43" s="14" t="s">
        <v>46</v>
      </c>
      <c r="I43" s="14" t="s">
        <v>47</v>
      </c>
      <c r="J43" s="14" t="s">
        <v>48</v>
      </c>
      <c r="K43" s="14" t="s">
        <v>49</v>
      </c>
      <c r="L43" s="15" t="s">
        <v>50</v>
      </c>
    </row>
    <row r="44" spans="1:12" ht="13.5" thickBot="1">
      <c r="A44" s="86"/>
      <c r="B44" s="87"/>
      <c r="C44" s="16"/>
      <c r="D44" s="16"/>
      <c r="E44" s="24"/>
      <c r="F44" s="16"/>
      <c r="G44" s="16"/>
      <c r="H44" s="16"/>
      <c r="I44" s="16"/>
      <c r="J44" s="16"/>
      <c r="K44" s="16"/>
      <c r="L44" s="18"/>
    </row>
    <row r="45" spans="1:12" ht="39" customHeight="1" thickBot="1">
      <c r="A45" s="66" t="s">
        <v>51</v>
      </c>
      <c r="B45" s="67"/>
      <c r="C45" s="16" t="s">
        <v>52</v>
      </c>
      <c r="D45" s="16" t="s">
        <v>12</v>
      </c>
      <c r="E45" s="24">
        <v>250</v>
      </c>
      <c r="F45" s="16"/>
      <c r="G45" s="16"/>
      <c r="H45" s="16"/>
      <c r="I45" s="16"/>
      <c r="J45" s="16"/>
      <c r="K45" s="16"/>
      <c r="L45" s="18"/>
    </row>
    <row r="46" spans="1:13" ht="13.5" thickBot="1">
      <c r="A46" s="68"/>
      <c r="B46" s="69"/>
      <c r="C46" s="16" t="s">
        <v>53</v>
      </c>
      <c r="D46" s="16"/>
      <c r="E46" s="24">
        <v>250</v>
      </c>
      <c r="F46" s="16" t="s">
        <v>54</v>
      </c>
      <c r="G46" s="16" t="s">
        <v>54</v>
      </c>
      <c r="H46" s="16">
        <v>24.8</v>
      </c>
      <c r="I46" s="16">
        <v>2.1</v>
      </c>
      <c r="J46" s="16">
        <v>10</v>
      </c>
      <c r="K46" s="16">
        <v>226</v>
      </c>
      <c r="L46" s="18">
        <v>221</v>
      </c>
      <c r="M46" s="23">
        <f>100*(K46*(H46+I46+J46))/(E46*1000)</f>
        <v>3.3357600000000005</v>
      </c>
    </row>
    <row r="47" spans="1:12" ht="13.5" thickBot="1">
      <c r="A47" s="70"/>
      <c r="B47" s="71"/>
      <c r="C47" s="16" t="s">
        <v>55</v>
      </c>
      <c r="D47" s="16"/>
      <c r="E47" s="24"/>
      <c r="F47" s="16" t="s">
        <v>54</v>
      </c>
      <c r="G47" s="16" t="s">
        <v>54</v>
      </c>
      <c r="H47" s="16">
        <v>14.2</v>
      </c>
      <c r="I47" s="16">
        <v>0</v>
      </c>
      <c r="J47" s="16">
        <v>0</v>
      </c>
      <c r="K47" s="16">
        <v>225</v>
      </c>
      <c r="L47" s="18">
        <v>223</v>
      </c>
    </row>
    <row r="48" spans="1:12" ht="39" customHeight="1" thickBot="1">
      <c r="A48" s="66" t="s">
        <v>51</v>
      </c>
      <c r="B48" s="67"/>
      <c r="C48" s="16" t="s">
        <v>56</v>
      </c>
      <c r="D48" s="16" t="s">
        <v>12</v>
      </c>
      <c r="E48" s="24">
        <v>400</v>
      </c>
      <c r="F48" s="16"/>
      <c r="G48" s="16"/>
      <c r="H48" s="16"/>
      <c r="I48" s="16"/>
      <c r="J48" s="16"/>
      <c r="K48" s="16"/>
      <c r="L48" s="18"/>
    </row>
    <row r="49" spans="1:13" ht="13.5" thickBot="1">
      <c r="A49" s="68"/>
      <c r="B49" s="69"/>
      <c r="C49" s="16" t="s">
        <v>53</v>
      </c>
      <c r="D49" s="16"/>
      <c r="E49" s="24">
        <v>400</v>
      </c>
      <c r="F49" s="16" t="s">
        <v>57</v>
      </c>
      <c r="G49" s="16" t="s">
        <v>57</v>
      </c>
      <c r="H49" s="16">
        <v>32.1</v>
      </c>
      <c r="I49" s="16">
        <v>37.9</v>
      </c>
      <c r="J49" s="16">
        <v>53.1</v>
      </c>
      <c r="K49" s="16">
        <v>222</v>
      </c>
      <c r="L49" s="18">
        <v>220</v>
      </c>
      <c r="M49" s="23">
        <f>100*(K49*(H49+I49+J49)+K50*(H50+I50+J50))/(E49*1000)</f>
        <v>18.310975</v>
      </c>
    </row>
    <row r="50" spans="1:12" ht="13.5" thickBot="1">
      <c r="A50" s="70"/>
      <c r="B50" s="71"/>
      <c r="C50" s="16" t="s">
        <v>55</v>
      </c>
      <c r="D50" s="16"/>
      <c r="E50" s="24"/>
      <c r="F50" s="16" t="s">
        <v>57</v>
      </c>
      <c r="G50" s="16" t="s">
        <v>57</v>
      </c>
      <c r="H50" s="16">
        <v>74.1</v>
      </c>
      <c r="I50" s="16">
        <v>99.4</v>
      </c>
      <c r="J50" s="16">
        <v>32.4</v>
      </c>
      <c r="K50" s="16">
        <v>223</v>
      </c>
      <c r="L50" s="18">
        <v>220</v>
      </c>
    </row>
    <row r="51" spans="1:12" ht="39" customHeight="1" thickBot="1">
      <c r="A51" s="66" t="s">
        <v>51</v>
      </c>
      <c r="B51" s="67"/>
      <c r="C51" s="16" t="s">
        <v>58</v>
      </c>
      <c r="D51" s="16" t="s">
        <v>12</v>
      </c>
      <c r="E51" s="24">
        <v>25</v>
      </c>
      <c r="F51" s="16"/>
      <c r="G51" s="16"/>
      <c r="H51" s="16"/>
      <c r="I51" s="16"/>
      <c r="J51" s="16"/>
      <c r="K51" s="16"/>
      <c r="L51" s="18"/>
    </row>
    <row r="52" spans="1:13" ht="13.5" thickBot="1">
      <c r="A52" s="68"/>
      <c r="B52" s="69"/>
      <c r="C52" s="16" t="s">
        <v>53</v>
      </c>
      <c r="D52" s="16"/>
      <c r="E52" s="24">
        <v>25</v>
      </c>
      <c r="F52" s="16" t="s">
        <v>54</v>
      </c>
      <c r="G52" s="16" t="s">
        <v>54</v>
      </c>
      <c r="H52" s="16">
        <v>5.71</v>
      </c>
      <c r="I52" s="16">
        <v>2.66</v>
      </c>
      <c r="J52" s="16">
        <v>2.17</v>
      </c>
      <c r="K52" s="16">
        <v>225</v>
      </c>
      <c r="L52" s="18">
        <v>222</v>
      </c>
      <c r="M52" s="23">
        <f>100*(K52*(H52+I52+J52)+K53*(H53+I53+J53)+K54*(H54+I54+J54))/(E52*1000)</f>
        <v>24.001839999999994</v>
      </c>
    </row>
    <row r="53" spans="1:12" ht="13.5" thickBot="1">
      <c r="A53" s="68"/>
      <c r="B53" s="69"/>
      <c r="C53" s="16" t="s">
        <v>55</v>
      </c>
      <c r="D53" s="16"/>
      <c r="E53" s="24"/>
      <c r="F53" s="16" t="s">
        <v>54</v>
      </c>
      <c r="G53" s="16" t="s">
        <v>54</v>
      </c>
      <c r="H53" s="16">
        <v>6.12</v>
      </c>
      <c r="I53" s="16">
        <v>2.61</v>
      </c>
      <c r="J53" s="16">
        <v>2.67</v>
      </c>
      <c r="K53" s="16">
        <v>226</v>
      </c>
      <c r="L53" s="18">
        <v>224</v>
      </c>
    </row>
    <row r="54" spans="1:12" ht="13.5" thickBot="1">
      <c r="A54" s="70"/>
      <c r="B54" s="71"/>
      <c r="C54" s="16" t="s">
        <v>59</v>
      </c>
      <c r="D54" s="16"/>
      <c r="E54" s="24"/>
      <c r="F54" s="16" t="s">
        <v>60</v>
      </c>
      <c r="G54" s="16" t="s">
        <v>61</v>
      </c>
      <c r="H54" s="16">
        <v>0.17</v>
      </c>
      <c r="I54" s="16">
        <v>2.27</v>
      </c>
      <c r="J54" s="16">
        <v>2.28</v>
      </c>
      <c r="K54" s="16">
        <v>223</v>
      </c>
      <c r="L54" s="18">
        <v>221</v>
      </c>
    </row>
    <row r="55" spans="1:12" ht="39" customHeight="1" thickBot="1">
      <c r="A55" s="66" t="s">
        <v>51</v>
      </c>
      <c r="B55" s="67"/>
      <c r="C55" s="16" t="s">
        <v>62</v>
      </c>
      <c r="D55" s="16" t="s">
        <v>12</v>
      </c>
      <c r="E55" s="24">
        <v>63</v>
      </c>
      <c r="F55" s="16"/>
      <c r="G55" s="16"/>
      <c r="H55" s="16"/>
      <c r="I55" s="16"/>
      <c r="J55" s="16"/>
      <c r="K55" s="16"/>
      <c r="L55" s="18"/>
    </row>
    <row r="56" spans="1:13" ht="13.5" thickBot="1">
      <c r="A56" s="68"/>
      <c r="B56" s="69"/>
      <c r="C56" s="16" t="s">
        <v>53</v>
      </c>
      <c r="D56" s="16"/>
      <c r="E56" s="24">
        <v>63</v>
      </c>
      <c r="F56" s="16" t="s">
        <v>54</v>
      </c>
      <c r="G56" s="16" t="s">
        <v>54</v>
      </c>
      <c r="H56" s="16">
        <v>0.4</v>
      </c>
      <c r="I56" s="16">
        <v>0.1</v>
      </c>
      <c r="J56" s="16">
        <v>0.2</v>
      </c>
      <c r="K56" s="16">
        <v>228</v>
      </c>
      <c r="L56" s="18">
        <v>223</v>
      </c>
      <c r="M56" s="23">
        <f>100*(K56*(H56+I56+J56)+K57*(H57+I57+J57))/(E56*1000)</f>
        <v>0.25333333333333335</v>
      </c>
    </row>
    <row r="57" spans="1:12" ht="13.5" thickBot="1">
      <c r="A57" s="70"/>
      <c r="B57" s="71"/>
      <c r="C57" s="16" t="s">
        <v>55</v>
      </c>
      <c r="D57" s="16"/>
      <c r="E57" s="24"/>
      <c r="F57" s="16" t="s">
        <v>54</v>
      </c>
      <c r="G57" s="16" t="s">
        <v>54</v>
      </c>
      <c r="H57" s="16">
        <v>0</v>
      </c>
      <c r="I57" s="16">
        <v>0</v>
      </c>
      <c r="J57" s="16">
        <v>0</v>
      </c>
      <c r="K57" s="16">
        <v>227</v>
      </c>
      <c r="L57" s="18">
        <v>226</v>
      </c>
    </row>
    <row r="58" spans="1:12" ht="39" customHeight="1" thickBot="1">
      <c r="A58" s="66" t="s">
        <v>51</v>
      </c>
      <c r="B58" s="67"/>
      <c r="C58" s="16" t="s">
        <v>63</v>
      </c>
      <c r="D58" s="16" t="s">
        <v>12</v>
      </c>
      <c r="E58" s="24">
        <v>100</v>
      </c>
      <c r="F58" s="16"/>
      <c r="G58" s="16"/>
      <c r="H58" s="16"/>
      <c r="I58" s="16"/>
      <c r="J58" s="16"/>
      <c r="K58" s="16"/>
      <c r="L58" s="18"/>
    </row>
    <row r="59" spans="1:13" ht="13.5" thickBot="1">
      <c r="A59" s="68"/>
      <c r="B59" s="69"/>
      <c r="C59" s="16" t="s">
        <v>53</v>
      </c>
      <c r="D59" s="16"/>
      <c r="E59" s="24">
        <v>100</v>
      </c>
      <c r="F59" s="16" t="s">
        <v>54</v>
      </c>
      <c r="G59" s="16" t="s">
        <v>54</v>
      </c>
      <c r="H59" s="16">
        <v>0.8</v>
      </c>
      <c r="I59" s="16">
        <v>1.5</v>
      </c>
      <c r="J59" s="16">
        <v>6.4</v>
      </c>
      <c r="K59" s="16">
        <v>231</v>
      </c>
      <c r="L59" s="18">
        <v>228</v>
      </c>
      <c r="M59" s="23">
        <f>100*(K59*(H59+I59+J59)+K60*(H60+I60+J60)+K61*(H61+I61+J61)+K62*(H62+I62+J62))/(E59*1000)</f>
        <v>11.6533</v>
      </c>
    </row>
    <row r="60" spans="1:12" ht="13.5" thickBot="1">
      <c r="A60" s="68"/>
      <c r="B60" s="69"/>
      <c r="C60" s="16" t="s">
        <v>55</v>
      </c>
      <c r="D60" s="16"/>
      <c r="E60" s="24"/>
      <c r="F60" s="16" t="s">
        <v>54</v>
      </c>
      <c r="G60" s="16" t="s">
        <v>54</v>
      </c>
      <c r="H60" s="16">
        <v>5.7</v>
      </c>
      <c r="I60" s="16">
        <v>4.6</v>
      </c>
      <c r="J60" s="16">
        <v>0.2</v>
      </c>
      <c r="K60" s="16">
        <v>232</v>
      </c>
      <c r="L60" s="18">
        <v>227</v>
      </c>
    </row>
    <row r="61" spans="1:12" ht="13.5" thickBot="1">
      <c r="A61" s="68"/>
      <c r="B61" s="69"/>
      <c r="C61" s="16" t="s">
        <v>59</v>
      </c>
      <c r="D61" s="16"/>
      <c r="E61" s="24"/>
      <c r="F61" s="16" t="s">
        <v>54</v>
      </c>
      <c r="G61" s="16" t="s">
        <v>54</v>
      </c>
      <c r="H61" s="16">
        <v>7.9</v>
      </c>
      <c r="I61" s="16">
        <v>2.8</v>
      </c>
      <c r="J61" s="16">
        <v>5.1</v>
      </c>
      <c r="K61" s="16">
        <v>232</v>
      </c>
      <c r="L61" s="18">
        <v>227</v>
      </c>
    </row>
    <row r="62" spans="1:12" ht="13.5" thickBot="1">
      <c r="A62" s="70"/>
      <c r="B62" s="71"/>
      <c r="C62" s="16" t="s">
        <v>64</v>
      </c>
      <c r="D62" s="16"/>
      <c r="E62" s="24"/>
      <c r="F62" s="16" t="s">
        <v>54</v>
      </c>
      <c r="G62" s="16" t="s">
        <v>54</v>
      </c>
      <c r="H62" s="16">
        <v>5.4</v>
      </c>
      <c r="I62" s="16">
        <v>5.4</v>
      </c>
      <c r="J62" s="16">
        <v>4.6</v>
      </c>
      <c r="K62" s="16">
        <v>230</v>
      </c>
      <c r="L62" s="18">
        <v>227</v>
      </c>
    </row>
    <row r="63" spans="1:12" ht="39" customHeight="1" thickBot="1">
      <c r="A63" s="66" t="s">
        <v>51</v>
      </c>
      <c r="B63" s="67"/>
      <c r="C63" s="16" t="s">
        <v>65</v>
      </c>
      <c r="D63" s="16" t="s">
        <v>12</v>
      </c>
      <c r="E63" s="24">
        <v>160</v>
      </c>
      <c r="F63" s="16"/>
      <c r="G63" s="16"/>
      <c r="H63" s="16"/>
      <c r="I63" s="16"/>
      <c r="J63" s="16"/>
      <c r="K63" s="16"/>
      <c r="L63" s="18"/>
    </row>
    <row r="64" spans="1:13" ht="13.5" thickBot="1">
      <c r="A64" s="68"/>
      <c r="B64" s="69"/>
      <c r="C64" s="16" t="s">
        <v>53</v>
      </c>
      <c r="D64" s="16"/>
      <c r="E64" s="24">
        <v>160</v>
      </c>
      <c r="F64" s="16" t="s">
        <v>54</v>
      </c>
      <c r="G64" s="16" t="s">
        <v>54</v>
      </c>
      <c r="H64" s="16">
        <v>7.8</v>
      </c>
      <c r="I64" s="16">
        <v>16</v>
      </c>
      <c r="J64" s="16">
        <v>12</v>
      </c>
      <c r="K64" s="16">
        <v>235</v>
      </c>
      <c r="L64" s="18">
        <v>228</v>
      </c>
      <c r="M64" s="23">
        <f>100*(K64*(H64+I64+J64)+K65*(H65+I65+J65))/(E64*1000)</f>
        <v>7.314375</v>
      </c>
    </row>
    <row r="65" spans="1:12" ht="13.5" thickBot="1">
      <c r="A65" s="70"/>
      <c r="B65" s="71"/>
      <c r="C65" s="16" t="s">
        <v>55</v>
      </c>
      <c r="D65" s="16"/>
      <c r="E65" s="24"/>
      <c r="F65" s="16" t="s">
        <v>54</v>
      </c>
      <c r="G65" s="16" t="s">
        <v>54</v>
      </c>
      <c r="H65" s="16">
        <v>6.8</v>
      </c>
      <c r="I65" s="16">
        <v>3.1</v>
      </c>
      <c r="J65" s="16">
        <v>4.1</v>
      </c>
      <c r="K65" s="16">
        <v>235</v>
      </c>
      <c r="L65" s="18">
        <v>227</v>
      </c>
    </row>
    <row r="66" spans="1:12" ht="37.5" customHeight="1">
      <c r="A66" s="66" t="s">
        <v>51</v>
      </c>
      <c r="B66" s="67"/>
      <c r="C66" s="80" t="s">
        <v>66</v>
      </c>
      <c r="D66" s="80" t="s">
        <v>12</v>
      </c>
      <c r="E66" s="83">
        <v>160</v>
      </c>
      <c r="F66" s="80"/>
      <c r="G66" s="80"/>
      <c r="H66" s="80"/>
      <c r="I66" s="80"/>
      <c r="J66" s="80"/>
      <c r="K66" s="80"/>
      <c r="L66" s="80"/>
    </row>
    <row r="67" spans="1:12" ht="12.75">
      <c r="A67" s="68"/>
      <c r="B67" s="69"/>
      <c r="C67" s="81"/>
      <c r="D67" s="81"/>
      <c r="E67" s="84"/>
      <c r="F67" s="81"/>
      <c r="G67" s="81"/>
      <c r="H67" s="81"/>
      <c r="I67" s="81"/>
      <c r="J67" s="81"/>
      <c r="K67" s="81"/>
      <c r="L67" s="81"/>
    </row>
    <row r="68" spans="1:12" ht="12.75">
      <c r="A68" s="68"/>
      <c r="B68" s="69"/>
      <c r="C68" s="81"/>
      <c r="D68" s="81"/>
      <c r="E68" s="84"/>
      <c r="F68" s="81"/>
      <c r="G68" s="81"/>
      <c r="H68" s="81"/>
      <c r="I68" s="81"/>
      <c r="J68" s="81"/>
      <c r="K68" s="81"/>
      <c r="L68" s="81"/>
    </row>
    <row r="69" spans="1:12" ht="13.5" thickBot="1">
      <c r="A69" s="68"/>
      <c r="B69" s="69"/>
      <c r="C69" s="82"/>
      <c r="D69" s="82"/>
      <c r="E69" s="85"/>
      <c r="F69" s="82"/>
      <c r="G69" s="82"/>
      <c r="H69" s="82"/>
      <c r="I69" s="82"/>
      <c r="J69" s="82"/>
      <c r="K69" s="82"/>
      <c r="L69" s="82"/>
    </row>
    <row r="70" spans="1:13" ht="13.5" thickBot="1">
      <c r="A70" s="68"/>
      <c r="B70" s="69"/>
      <c r="C70" s="16" t="s">
        <v>53</v>
      </c>
      <c r="D70" s="16"/>
      <c r="E70" s="24">
        <v>160</v>
      </c>
      <c r="F70" s="16" t="s">
        <v>54</v>
      </c>
      <c r="G70" s="16" t="s">
        <v>54</v>
      </c>
      <c r="H70" s="16">
        <v>1.1</v>
      </c>
      <c r="I70" s="16">
        <v>3.8</v>
      </c>
      <c r="J70" s="16">
        <v>19.8</v>
      </c>
      <c r="K70" s="16">
        <v>224</v>
      </c>
      <c r="L70" s="18">
        <v>221</v>
      </c>
      <c r="M70" s="23">
        <f>100*(K70*(H70+I70+J70)+K71*(H71+I71+J71)+K72*(H72+I72+J72))/(E70*1000)</f>
        <v>7.862</v>
      </c>
    </row>
    <row r="71" spans="1:12" ht="13.5" thickBot="1">
      <c r="A71" s="68"/>
      <c r="B71" s="69"/>
      <c r="C71" s="16" t="s">
        <v>55</v>
      </c>
      <c r="D71" s="16"/>
      <c r="E71" s="24"/>
      <c r="F71" s="16" t="s">
        <v>54</v>
      </c>
      <c r="G71" s="16" t="s">
        <v>54</v>
      </c>
      <c r="H71" s="16">
        <v>10.3</v>
      </c>
      <c r="I71" s="16">
        <v>1.7</v>
      </c>
      <c r="J71" s="16">
        <v>1.2</v>
      </c>
      <c r="K71" s="16">
        <v>227</v>
      </c>
      <c r="L71" s="18">
        <v>223</v>
      </c>
    </row>
    <row r="72" spans="1:12" ht="13.5" thickBot="1">
      <c r="A72" s="70"/>
      <c r="B72" s="71"/>
      <c r="C72" s="16" t="s">
        <v>59</v>
      </c>
      <c r="D72" s="16"/>
      <c r="E72" s="24"/>
      <c r="F72" s="16" t="s">
        <v>54</v>
      </c>
      <c r="G72" s="16" t="s">
        <v>54</v>
      </c>
      <c r="H72" s="16">
        <v>4.5</v>
      </c>
      <c r="I72" s="16">
        <v>0.8</v>
      </c>
      <c r="J72" s="16">
        <v>12.7</v>
      </c>
      <c r="K72" s="16">
        <v>225</v>
      </c>
      <c r="L72" s="18">
        <v>222</v>
      </c>
    </row>
    <row r="73" spans="1:12" ht="39" customHeight="1" thickBot="1">
      <c r="A73" s="66" t="s">
        <v>51</v>
      </c>
      <c r="B73" s="67"/>
      <c r="C73" s="16" t="s">
        <v>67</v>
      </c>
      <c r="D73" s="16" t="s">
        <v>12</v>
      </c>
      <c r="E73" s="24">
        <v>250</v>
      </c>
      <c r="F73" s="16"/>
      <c r="G73" s="16"/>
      <c r="H73" s="16"/>
      <c r="I73" s="16"/>
      <c r="J73" s="16"/>
      <c r="K73" s="16"/>
      <c r="L73" s="18"/>
    </row>
    <row r="74" spans="1:13" ht="13.5" thickBot="1">
      <c r="A74" s="68"/>
      <c r="B74" s="69"/>
      <c r="C74" s="16" t="s">
        <v>53</v>
      </c>
      <c r="D74" s="16"/>
      <c r="E74" s="24">
        <v>250</v>
      </c>
      <c r="F74" s="16" t="s">
        <v>54</v>
      </c>
      <c r="G74" s="16" t="s">
        <v>54</v>
      </c>
      <c r="H74" s="16">
        <v>1.8</v>
      </c>
      <c r="I74" s="16">
        <v>2.9</v>
      </c>
      <c r="J74" s="16">
        <v>1.7</v>
      </c>
      <c r="K74" s="16">
        <v>223</v>
      </c>
      <c r="L74" s="18">
        <v>220</v>
      </c>
      <c r="M74" s="23">
        <f>100*(K74*(H74+I74+J74)+K75*(H75+I75+J75)+K76*(H76+I76+J76)+K77*(H77+I77+J77))/(E74*1000)</f>
        <v>3.55596</v>
      </c>
    </row>
    <row r="75" spans="1:12" ht="13.5" thickBot="1">
      <c r="A75" s="68"/>
      <c r="B75" s="69"/>
      <c r="C75" s="16" t="s">
        <v>55</v>
      </c>
      <c r="D75" s="16"/>
      <c r="E75" s="24"/>
      <c r="F75" s="16" t="s">
        <v>54</v>
      </c>
      <c r="G75" s="16" t="s">
        <v>54</v>
      </c>
      <c r="H75" s="16">
        <v>4.6</v>
      </c>
      <c r="I75" s="16">
        <v>9.3</v>
      </c>
      <c r="J75" s="16">
        <v>4.8</v>
      </c>
      <c r="K75" s="16">
        <v>221</v>
      </c>
      <c r="L75" s="18">
        <v>220</v>
      </c>
    </row>
    <row r="76" spans="1:12" ht="13.5" thickBot="1">
      <c r="A76" s="68"/>
      <c r="B76" s="69"/>
      <c r="C76" s="16" t="s">
        <v>59</v>
      </c>
      <c r="D76" s="16"/>
      <c r="E76" s="24"/>
      <c r="F76" s="16" t="s">
        <v>54</v>
      </c>
      <c r="G76" s="16" t="s">
        <v>54</v>
      </c>
      <c r="H76" s="16">
        <v>7.2</v>
      </c>
      <c r="I76" s="16">
        <v>6.1</v>
      </c>
      <c r="J76" s="16">
        <v>1.7</v>
      </c>
      <c r="K76" s="16">
        <v>222</v>
      </c>
      <c r="L76" s="18">
        <v>221</v>
      </c>
    </row>
    <row r="77" spans="1:12" ht="13.5" thickBot="1">
      <c r="A77" s="70"/>
      <c r="B77" s="71"/>
      <c r="C77" s="16" t="s">
        <v>64</v>
      </c>
      <c r="D77" s="16"/>
      <c r="E77" s="24"/>
      <c r="F77" s="16" t="s">
        <v>60</v>
      </c>
      <c r="G77" s="16" t="s">
        <v>68</v>
      </c>
      <c r="H77" s="16">
        <v>0</v>
      </c>
      <c r="I77" s="16">
        <v>0</v>
      </c>
      <c r="J77" s="16">
        <v>0</v>
      </c>
      <c r="K77" s="16">
        <v>223</v>
      </c>
      <c r="L77" s="18">
        <v>220</v>
      </c>
    </row>
    <row r="78" spans="1:12" ht="39" customHeight="1" thickBot="1">
      <c r="A78" s="66" t="s">
        <v>51</v>
      </c>
      <c r="B78" s="67"/>
      <c r="C78" s="16" t="s">
        <v>69</v>
      </c>
      <c r="D78" s="16" t="s">
        <v>12</v>
      </c>
      <c r="E78" s="24">
        <v>160</v>
      </c>
      <c r="F78" s="16"/>
      <c r="G78" s="16"/>
      <c r="H78" s="16"/>
      <c r="I78" s="16"/>
      <c r="J78" s="16"/>
      <c r="K78" s="16"/>
      <c r="L78" s="18"/>
    </row>
    <row r="79" spans="1:13" ht="13.5" thickBot="1">
      <c r="A79" s="68"/>
      <c r="B79" s="69"/>
      <c r="C79" s="16" t="s">
        <v>53</v>
      </c>
      <c r="D79" s="16"/>
      <c r="E79" s="24">
        <v>160</v>
      </c>
      <c r="F79" s="16" t="s">
        <v>54</v>
      </c>
      <c r="G79" s="16" t="s">
        <v>54</v>
      </c>
      <c r="H79" s="16">
        <v>2.2</v>
      </c>
      <c r="I79" s="16">
        <v>2.4</v>
      </c>
      <c r="J79" s="16">
        <v>2.8</v>
      </c>
      <c r="K79" s="16">
        <v>224</v>
      </c>
      <c r="L79" s="18">
        <v>221</v>
      </c>
      <c r="M79" s="23">
        <f>100*(K79*(H79+I79+J79)+K80*(H80+I80+J80)+K81*(H81+I81+J81))/(E79*1000)</f>
        <v>3.7563125</v>
      </c>
    </row>
    <row r="80" spans="1:12" ht="13.5" thickBot="1">
      <c r="A80" s="68"/>
      <c r="B80" s="69"/>
      <c r="C80" s="16" t="s">
        <v>55</v>
      </c>
      <c r="D80" s="16"/>
      <c r="E80" s="24"/>
      <c r="F80" s="16" t="s">
        <v>54</v>
      </c>
      <c r="G80" s="16" t="s">
        <v>54</v>
      </c>
      <c r="H80" s="16">
        <v>2.4</v>
      </c>
      <c r="I80" s="16">
        <v>1.2</v>
      </c>
      <c r="J80" s="16">
        <v>3.3</v>
      </c>
      <c r="K80" s="16">
        <v>225</v>
      </c>
      <c r="L80" s="18">
        <v>222</v>
      </c>
    </row>
    <row r="81" spans="1:12" ht="13.5" thickBot="1">
      <c r="A81" s="70"/>
      <c r="B81" s="71"/>
      <c r="C81" s="16" t="s">
        <v>59</v>
      </c>
      <c r="D81" s="16"/>
      <c r="E81" s="24"/>
      <c r="F81" s="16" t="s">
        <v>54</v>
      </c>
      <c r="G81" s="16" t="s">
        <v>54</v>
      </c>
      <c r="H81" s="16">
        <v>2.7</v>
      </c>
      <c r="I81" s="16">
        <v>3.3</v>
      </c>
      <c r="J81" s="16">
        <v>6.5</v>
      </c>
      <c r="K81" s="16">
        <v>224</v>
      </c>
      <c r="L81" s="18">
        <v>221</v>
      </c>
    </row>
    <row r="82" spans="1:12" ht="39" customHeight="1" thickBot="1">
      <c r="A82" s="66" t="s">
        <v>51</v>
      </c>
      <c r="B82" s="67"/>
      <c r="C82" s="16" t="s">
        <v>70</v>
      </c>
      <c r="D82" s="16" t="s">
        <v>12</v>
      </c>
      <c r="E82" s="24">
        <v>250</v>
      </c>
      <c r="F82" s="16"/>
      <c r="G82" s="16"/>
      <c r="H82" s="16"/>
      <c r="I82" s="16"/>
      <c r="J82" s="16"/>
      <c r="K82" s="16"/>
      <c r="L82" s="18"/>
    </row>
    <row r="83" spans="1:13" ht="13.5" thickBot="1">
      <c r="A83" s="68"/>
      <c r="B83" s="69"/>
      <c r="C83" s="16" t="s">
        <v>53</v>
      </c>
      <c r="D83" s="16"/>
      <c r="E83" s="24">
        <v>250</v>
      </c>
      <c r="F83" s="16" t="s">
        <v>57</v>
      </c>
      <c r="G83" s="16" t="s">
        <v>54</v>
      </c>
      <c r="H83" s="16">
        <v>22.4</v>
      </c>
      <c r="I83" s="16">
        <v>64.7</v>
      </c>
      <c r="J83" s="16">
        <v>44.8</v>
      </c>
      <c r="K83" s="16">
        <v>226</v>
      </c>
      <c r="L83" s="18">
        <v>223</v>
      </c>
      <c r="M83" s="23">
        <f>100*(K83*(H83+I83+J83)+K84*(H84+I84+J84))/(E83*1000)</f>
        <v>12.390919999999998</v>
      </c>
    </row>
    <row r="84" spans="1:12" ht="13.5" thickBot="1">
      <c r="A84" s="70"/>
      <c r="B84" s="71"/>
      <c r="C84" s="16" t="s">
        <v>55</v>
      </c>
      <c r="D84" s="16"/>
      <c r="E84" s="24"/>
      <c r="F84" s="16" t="s">
        <v>57</v>
      </c>
      <c r="G84" s="16" t="s">
        <v>54</v>
      </c>
      <c r="H84" s="16">
        <v>0.7</v>
      </c>
      <c r="I84" s="16">
        <v>4.2</v>
      </c>
      <c r="J84" s="16">
        <v>0.2</v>
      </c>
      <c r="K84" s="16">
        <v>229</v>
      </c>
      <c r="L84" s="18">
        <v>224</v>
      </c>
    </row>
    <row r="85" spans="1:12" ht="39" customHeight="1" thickBot="1">
      <c r="A85" s="66" t="s">
        <v>51</v>
      </c>
      <c r="B85" s="67"/>
      <c r="C85" s="16" t="s">
        <v>71</v>
      </c>
      <c r="D85" s="16" t="s">
        <v>12</v>
      </c>
      <c r="E85" s="24">
        <v>250</v>
      </c>
      <c r="F85" s="16"/>
      <c r="G85" s="16"/>
      <c r="H85" s="16"/>
      <c r="I85" s="16"/>
      <c r="J85" s="16"/>
      <c r="K85" s="16"/>
      <c r="L85" s="18"/>
    </row>
    <row r="86" spans="1:13" ht="13.5" thickBot="1">
      <c r="A86" s="68"/>
      <c r="B86" s="69"/>
      <c r="C86" s="16" t="s">
        <v>53</v>
      </c>
      <c r="D86" s="16"/>
      <c r="E86" s="24">
        <v>250</v>
      </c>
      <c r="F86" s="16" t="s">
        <v>57</v>
      </c>
      <c r="G86" s="16" t="s">
        <v>54</v>
      </c>
      <c r="H86" s="16">
        <v>9.2</v>
      </c>
      <c r="I86" s="16">
        <v>10.6</v>
      </c>
      <c r="J86" s="16">
        <v>4</v>
      </c>
      <c r="K86" s="16">
        <v>232</v>
      </c>
      <c r="L86" s="18">
        <v>228</v>
      </c>
      <c r="M86" s="23">
        <f>100*(K86*(H86+I86+J86)+K87*(H87+I87+J87)+K88*(H88+I88+J88))/(E86*1000)</f>
        <v>8.5402</v>
      </c>
    </row>
    <row r="87" spans="1:12" ht="13.5" thickBot="1">
      <c r="A87" s="68"/>
      <c r="B87" s="69"/>
      <c r="C87" s="16" t="s">
        <v>55</v>
      </c>
      <c r="D87" s="16"/>
      <c r="E87" s="24"/>
      <c r="F87" s="16" t="s">
        <v>57</v>
      </c>
      <c r="G87" s="16" t="s">
        <v>54</v>
      </c>
      <c r="H87" s="16">
        <v>20.4</v>
      </c>
      <c r="I87" s="16">
        <v>3.4</v>
      </c>
      <c r="J87" s="16">
        <v>12.5</v>
      </c>
      <c r="K87" s="16">
        <v>233</v>
      </c>
      <c r="L87" s="18">
        <v>225</v>
      </c>
    </row>
    <row r="88" spans="1:12" ht="13.5" thickBot="1">
      <c r="A88" s="70"/>
      <c r="B88" s="71"/>
      <c r="C88" s="16" t="s">
        <v>59</v>
      </c>
      <c r="D88" s="16"/>
      <c r="E88" s="24"/>
      <c r="F88" s="16" t="s">
        <v>54</v>
      </c>
      <c r="G88" s="16" t="s">
        <v>54</v>
      </c>
      <c r="H88" s="16">
        <v>7.8</v>
      </c>
      <c r="I88" s="16">
        <v>11.1</v>
      </c>
      <c r="J88" s="16">
        <v>12.6</v>
      </c>
      <c r="K88" s="16">
        <v>234</v>
      </c>
      <c r="L88" s="18">
        <v>227</v>
      </c>
    </row>
    <row r="89" spans="1:12" ht="26.25" customHeight="1" thickBot="1">
      <c r="A89" s="66" t="s">
        <v>72</v>
      </c>
      <c r="B89" s="67"/>
      <c r="C89" s="16" t="s">
        <v>73</v>
      </c>
      <c r="D89" s="16" t="s">
        <v>15</v>
      </c>
      <c r="E89" s="24">
        <v>100</v>
      </c>
      <c r="F89" s="16"/>
      <c r="G89" s="16"/>
      <c r="H89" s="16"/>
      <c r="I89" s="16"/>
      <c r="J89" s="16"/>
      <c r="K89" s="16"/>
      <c r="L89" s="18"/>
    </row>
    <row r="90" spans="1:13" ht="13.5" thickBot="1">
      <c r="A90" s="68"/>
      <c r="B90" s="69"/>
      <c r="C90" s="16" t="s">
        <v>53</v>
      </c>
      <c r="D90" s="16"/>
      <c r="E90" s="24">
        <v>100</v>
      </c>
      <c r="F90" s="16" t="s">
        <v>57</v>
      </c>
      <c r="G90" s="16" t="s">
        <v>54</v>
      </c>
      <c r="H90" s="16">
        <v>28.1</v>
      </c>
      <c r="I90" s="16">
        <v>14.1</v>
      </c>
      <c r="J90" s="16">
        <v>33.2</v>
      </c>
      <c r="K90" s="16">
        <v>232</v>
      </c>
      <c r="L90" s="18">
        <v>225</v>
      </c>
      <c r="M90" s="23">
        <f>100*(K90*(H90+I90+J90)+K91*(H91+I91+J91))/(E90*1000)</f>
        <v>21.599200000000003</v>
      </c>
    </row>
    <row r="91" spans="1:12" ht="13.5" thickBot="1">
      <c r="A91" s="70"/>
      <c r="B91" s="71"/>
      <c r="C91" s="16" t="s">
        <v>55</v>
      </c>
      <c r="D91" s="16"/>
      <c r="E91" s="24"/>
      <c r="F91" s="16" t="s">
        <v>57</v>
      </c>
      <c r="G91" s="16" t="s">
        <v>54</v>
      </c>
      <c r="H91" s="16">
        <v>10.6</v>
      </c>
      <c r="I91" s="16">
        <v>4.4</v>
      </c>
      <c r="J91" s="16">
        <v>2.7</v>
      </c>
      <c r="K91" s="16">
        <v>232</v>
      </c>
      <c r="L91" s="18">
        <v>228</v>
      </c>
    </row>
    <row r="92" spans="1:12" ht="26.25" customHeight="1" thickBot="1">
      <c r="A92" s="66" t="s">
        <v>72</v>
      </c>
      <c r="B92" s="67"/>
      <c r="C92" s="16" t="s">
        <v>74</v>
      </c>
      <c r="D92" s="16" t="s">
        <v>15</v>
      </c>
      <c r="E92" s="24">
        <v>160</v>
      </c>
      <c r="F92" s="16"/>
      <c r="G92" s="16"/>
      <c r="H92" s="16"/>
      <c r="I92" s="16"/>
      <c r="J92" s="16"/>
      <c r="K92" s="16"/>
      <c r="L92" s="18"/>
    </row>
    <row r="93" spans="1:13" ht="13.5" thickBot="1">
      <c r="A93" s="68"/>
      <c r="B93" s="69"/>
      <c r="C93" s="16" t="s">
        <v>53</v>
      </c>
      <c r="D93" s="16"/>
      <c r="E93" s="24">
        <v>160</v>
      </c>
      <c r="F93" s="16" t="s">
        <v>57</v>
      </c>
      <c r="G93" s="16" t="s">
        <v>54</v>
      </c>
      <c r="H93" s="16">
        <v>15.1</v>
      </c>
      <c r="I93" s="16">
        <v>10.9</v>
      </c>
      <c r="J93" s="16">
        <v>22.6</v>
      </c>
      <c r="K93" s="16">
        <v>231</v>
      </c>
      <c r="L93" s="18">
        <v>224</v>
      </c>
      <c r="M93" s="23">
        <f>100*(K93*(H93+I93+J93)+K94*(H94+I94+J94))/(E93*1000)</f>
        <v>11.113499999999998</v>
      </c>
    </row>
    <row r="94" spans="1:12" ht="13.5" thickBot="1">
      <c r="A94" s="70"/>
      <c r="B94" s="71"/>
      <c r="C94" s="16" t="s">
        <v>55</v>
      </c>
      <c r="D94" s="16"/>
      <c r="E94" s="24"/>
      <c r="F94" s="16" t="s">
        <v>57</v>
      </c>
      <c r="G94" s="16" t="s">
        <v>54</v>
      </c>
      <c r="H94" s="16">
        <v>13.9</v>
      </c>
      <c r="I94" s="16">
        <v>8.9</v>
      </c>
      <c r="J94" s="16">
        <v>5.7</v>
      </c>
      <c r="K94" s="16">
        <v>230</v>
      </c>
      <c r="L94" s="18">
        <v>226</v>
      </c>
    </row>
    <row r="95" spans="1:12" ht="26.25" customHeight="1" thickBot="1">
      <c r="A95" s="66" t="s">
        <v>72</v>
      </c>
      <c r="B95" s="67"/>
      <c r="C95" s="16" t="s">
        <v>75</v>
      </c>
      <c r="D95" s="16" t="s">
        <v>15</v>
      </c>
      <c r="E95" s="24">
        <v>100</v>
      </c>
      <c r="F95" s="16"/>
      <c r="G95" s="16"/>
      <c r="H95" s="16"/>
      <c r="I95" s="16"/>
      <c r="J95" s="16"/>
      <c r="K95" s="16"/>
      <c r="L95" s="18"/>
    </row>
    <row r="96" spans="1:13" ht="13.5" thickBot="1">
      <c r="A96" s="68"/>
      <c r="B96" s="69"/>
      <c r="C96" s="16" t="s">
        <v>53</v>
      </c>
      <c r="D96" s="16"/>
      <c r="E96" s="24">
        <v>100</v>
      </c>
      <c r="F96" s="16" t="s">
        <v>54</v>
      </c>
      <c r="G96" s="16" t="s">
        <v>54</v>
      </c>
      <c r="H96" s="16">
        <v>4.5</v>
      </c>
      <c r="I96" s="16">
        <v>22.1</v>
      </c>
      <c r="J96" s="16">
        <v>7.4</v>
      </c>
      <c r="K96" s="16">
        <v>228</v>
      </c>
      <c r="L96" s="18">
        <v>223</v>
      </c>
      <c r="M96" s="23">
        <f>100*(K96*(H96+I96+J96)+K97*(H97+I97+J97))/(E96*1000)</f>
        <v>12.354900000000002</v>
      </c>
    </row>
    <row r="97" spans="1:12" ht="13.5" thickBot="1">
      <c r="A97" s="70"/>
      <c r="B97" s="71"/>
      <c r="C97" s="16" t="s">
        <v>55</v>
      </c>
      <c r="D97" s="16"/>
      <c r="E97" s="24"/>
      <c r="F97" s="16" t="s">
        <v>54</v>
      </c>
      <c r="G97" s="16" t="s">
        <v>54</v>
      </c>
      <c r="H97" s="16">
        <v>1.8</v>
      </c>
      <c r="I97" s="16">
        <v>13.8</v>
      </c>
      <c r="J97" s="16">
        <v>4.5</v>
      </c>
      <c r="K97" s="16">
        <v>229</v>
      </c>
      <c r="L97" s="18">
        <v>225</v>
      </c>
    </row>
    <row r="98" spans="1:12" ht="26.25" customHeight="1" thickBot="1">
      <c r="A98" s="66" t="s">
        <v>72</v>
      </c>
      <c r="B98" s="67"/>
      <c r="C98" s="16" t="s">
        <v>76</v>
      </c>
      <c r="D98" s="16" t="s">
        <v>15</v>
      </c>
      <c r="E98" s="24">
        <v>250</v>
      </c>
      <c r="F98" s="16"/>
      <c r="G98" s="16"/>
      <c r="H98" s="16"/>
      <c r="I98" s="16"/>
      <c r="J98" s="16"/>
      <c r="K98" s="16"/>
      <c r="L98" s="18"/>
    </row>
    <row r="99" spans="1:13" ht="13.5" thickBot="1">
      <c r="A99" s="68"/>
      <c r="B99" s="69"/>
      <c r="C99" s="16" t="s">
        <v>53</v>
      </c>
      <c r="D99" s="16"/>
      <c r="E99" s="24">
        <v>250</v>
      </c>
      <c r="F99" s="16" t="s">
        <v>57</v>
      </c>
      <c r="G99" s="16" t="s">
        <v>54</v>
      </c>
      <c r="H99" s="16">
        <v>3.6</v>
      </c>
      <c r="I99" s="16">
        <v>13.3</v>
      </c>
      <c r="J99" s="16">
        <v>19.2</v>
      </c>
      <c r="K99" s="16">
        <v>226</v>
      </c>
      <c r="L99" s="18">
        <v>221</v>
      </c>
      <c r="M99" s="23">
        <f>100*(K99*(H99+I99+J99)+K100*(H100+I100+J100)+K101*(H101+I101+J101))/(E99*1000)</f>
        <v>19.693559999999998</v>
      </c>
    </row>
    <row r="100" spans="1:12" ht="13.5" thickBot="1">
      <c r="A100" s="68"/>
      <c r="B100" s="69"/>
      <c r="C100" s="16" t="s">
        <v>55</v>
      </c>
      <c r="D100" s="16"/>
      <c r="E100" s="24"/>
      <c r="F100" s="16" t="s">
        <v>57</v>
      </c>
      <c r="G100" s="16" t="s">
        <v>54</v>
      </c>
      <c r="H100" s="16">
        <v>35.6</v>
      </c>
      <c r="I100" s="16">
        <v>46.9</v>
      </c>
      <c r="J100" s="16">
        <v>41.6</v>
      </c>
      <c r="K100" s="16">
        <v>227</v>
      </c>
      <c r="L100" s="18">
        <v>220</v>
      </c>
    </row>
    <row r="101" spans="1:12" ht="13.5" thickBot="1">
      <c r="A101" s="70"/>
      <c r="B101" s="71"/>
      <c r="C101" s="16" t="s">
        <v>59</v>
      </c>
      <c r="D101" s="16"/>
      <c r="E101" s="24"/>
      <c r="F101" s="16" t="s">
        <v>57</v>
      </c>
      <c r="G101" s="16" t="s">
        <v>54</v>
      </c>
      <c r="H101" s="16">
        <v>20.1</v>
      </c>
      <c r="I101" s="16">
        <v>23.2</v>
      </c>
      <c r="J101" s="16">
        <v>13.8</v>
      </c>
      <c r="K101" s="16">
        <v>226</v>
      </c>
      <c r="L101" s="18">
        <v>221</v>
      </c>
    </row>
    <row r="102" spans="1:12" ht="26.25" customHeight="1" thickBot="1">
      <c r="A102" s="66" t="s">
        <v>72</v>
      </c>
      <c r="B102" s="67"/>
      <c r="C102" s="16" t="s">
        <v>77</v>
      </c>
      <c r="D102" s="16" t="s">
        <v>15</v>
      </c>
      <c r="E102" s="24">
        <v>160</v>
      </c>
      <c r="F102" s="16"/>
      <c r="G102" s="16"/>
      <c r="H102" s="16"/>
      <c r="I102" s="16"/>
      <c r="J102" s="16"/>
      <c r="K102" s="16"/>
      <c r="L102" s="18"/>
    </row>
    <row r="103" spans="1:13" ht="13.5" thickBot="1">
      <c r="A103" s="68"/>
      <c r="B103" s="69"/>
      <c r="C103" s="16" t="s">
        <v>53</v>
      </c>
      <c r="D103" s="16"/>
      <c r="E103" s="24">
        <v>160</v>
      </c>
      <c r="F103" s="16" t="s">
        <v>57</v>
      </c>
      <c r="G103" s="16" t="s">
        <v>54</v>
      </c>
      <c r="H103" s="16">
        <v>17.8</v>
      </c>
      <c r="I103" s="16">
        <v>10.6</v>
      </c>
      <c r="J103" s="16">
        <v>12.3</v>
      </c>
      <c r="K103" s="16">
        <v>228</v>
      </c>
      <c r="L103" s="18">
        <v>222</v>
      </c>
      <c r="M103" s="23">
        <f>100*(K103*(H103+I103+J103)+K104*(H104+I104+J104)+K105*(H105+I105+J105))/(E103*1000)</f>
        <v>17.934</v>
      </c>
    </row>
    <row r="104" spans="1:12" ht="13.5" thickBot="1">
      <c r="A104" s="68"/>
      <c r="B104" s="69"/>
      <c r="C104" s="16" t="s">
        <v>55</v>
      </c>
      <c r="D104" s="16"/>
      <c r="E104" s="24"/>
      <c r="F104" s="16" t="s">
        <v>57</v>
      </c>
      <c r="G104" s="16" t="s">
        <v>54</v>
      </c>
      <c r="H104" s="16">
        <v>12.6</v>
      </c>
      <c r="I104" s="16">
        <v>22.6</v>
      </c>
      <c r="J104" s="16">
        <v>21.2</v>
      </c>
      <c r="K104" s="16">
        <v>227</v>
      </c>
      <c r="L104" s="18">
        <v>221</v>
      </c>
    </row>
    <row r="105" spans="1:12" ht="13.5" thickBot="1">
      <c r="A105" s="70"/>
      <c r="B105" s="71"/>
      <c r="C105" s="16" t="s">
        <v>59</v>
      </c>
      <c r="D105" s="16"/>
      <c r="E105" s="24"/>
      <c r="F105" s="16" t="s">
        <v>57</v>
      </c>
      <c r="G105" s="16" t="s">
        <v>54</v>
      </c>
      <c r="H105" s="16">
        <v>6.8</v>
      </c>
      <c r="I105" s="16">
        <v>10.2</v>
      </c>
      <c r="J105" s="16">
        <v>12</v>
      </c>
      <c r="K105" s="16">
        <v>228</v>
      </c>
      <c r="L105" s="18">
        <v>223</v>
      </c>
    </row>
    <row r="106" spans="1:12" ht="26.25" customHeight="1" thickBot="1">
      <c r="A106" s="66" t="s">
        <v>72</v>
      </c>
      <c r="B106" s="67"/>
      <c r="C106" s="16" t="s">
        <v>78</v>
      </c>
      <c r="D106" s="16" t="s">
        <v>15</v>
      </c>
      <c r="E106" s="24">
        <v>250</v>
      </c>
      <c r="F106" s="16"/>
      <c r="G106" s="16"/>
      <c r="H106" s="16"/>
      <c r="I106" s="16"/>
      <c r="J106" s="16"/>
      <c r="K106" s="16"/>
      <c r="L106" s="18"/>
    </row>
    <row r="107" spans="1:13" ht="13.5" thickBot="1">
      <c r="A107" s="68"/>
      <c r="B107" s="69"/>
      <c r="C107" s="16" t="s">
        <v>53</v>
      </c>
      <c r="D107" s="16"/>
      <c r="E107" s="24">
        <v>250</v>
      </c>
      <c r="F107" s="16" t="s">
        <v>57</v>
      </c>
      <c r="G107" s="16" t="s">
        <v>54</v>
      </c>
      <c r="H107" s="16">
        <v>10.7</v>
      </c>
      <c r="I107" s="16">
        <v>19.9</v>
      </c>
      <c r="J107" s="16">
        <v>5.5</v>
      </c>
      <c r="K107" s="16">
        <v>231</v>
      </c>
      <c r="L107" s="18">
        <v>226</v>
      </c>
      <c r="M107" s="23">
        <f>100*(K107*(H107+I107+J107)+K108*(H108+I108+J108)+K109*(H109+I109+J109))/(E107*1000)</f>
        <v>14.69596</v>
      </c>
    </row>
    <row r="108" spans="1:12" ht="13.5" thickBot="1">
      <c r="A108" s="68"/>
      <c r="B108" s="69"/>
      <c r="C108" s="16" t="s">
        <v>55</v>
      </c>
      <c r="D108" s="16"/>
      <c r="E108" s="24"/>
      <c r="F108" s="16" t="s">
        <v>57</v>
      </c>
      <c r="G108" s="16" t="s">
        <v>54</v>
      </c>
      <c r="H108" s="16">
        <v>54.3</v>
      </c>
      <c r="I108" s="16">
        <v>27.5</v>
      </c>
      <c r="J108" s="16">
        <v>23.6</v>
      </c>
      <c r="K108" s="16">
        <v>232</v>
      </c>
      <c r="L108" s="18">
        <v>223</v>
      </c>
    </row>
    <row r="109" spans="1:12" ht="13.5" thickBot="1">
      <c r="A109" s="70"/>
      <c r="B109" s="71"/>
      <c r="C109" s="16" t="s">
        <v>59</v>
      </c>
      <c r="D109" s="16"/>
      <c r="E109" s="24"/>
      <c r="F109" s="16" t="s">
        <v>57</v>
      </c>
      <c r="G109" s="16" t="s">
        <v>54</v>
      </c>
      <c r="H109" s="16">
        <v>5.1</v>
      </c>
      <c r="I109" s="16">
        <v>8.5</v>
      </c>
      <c r="J109" s="16">
        <v>3.2</v>
      </c>
      <c r="K109" s="16">
        <v>235</v>
      </c>
      <c r="L109" s="18">
        <v>227</v>
      </c>
    </row>
    <row r="110" spans="1:12" ht="26.25" customHeight="1" thickBot="1">
      <c r="A110" s="66" t="s">
        <v>72</v>
      </c>
      <c r="B110" s="67"/>
      <c r="C110" s="16" t="s">
        <v>79</v>
      </c>
      <c r="D110" s="16" t="s">
        <v>15</v>
      </c>
      <c r="E110" s="24">
        <v>160</v>
      </c>
      <c r="F110" s="16"/>
      <c r="G110" s="16"/>
      <c r="H110" s="16"/>
      <c r="I110" s="16"/>
      <c r="J110" s="16"/>
      <c r="K110" s="16"/>
      <c r="L110" s="18"/>
    </row>
    <row r="111" spans="1:13" ht="13.5" thickBot="1">
      <c r="A111" s="68"/>
      <c r="B111" s="69"/>
      <c r="C111" s="16" t="s">
        <v>53</v>
      </c>
      <c r="D111" s="16"/>
      <c r="E111" s="24">
        <v>160</v>
      </c>
      <c r="F111" s="16" t="s">
        <v>57</v>
      </c>
      <c r="G111" s="16" t="s">
        <v>54</v>
      </c>
      <c r="H111" s="16">
        <v>7.4</v>
      </c>
      <c r="I111" s="16">
        <v>6.2</v>
      </c>
      <c r="J111" s="16">
        <v>3.2</v>
      </c>
      <c r="K111" s="16">
        <v>223</v>
      </c>
      <c r="L111" s="18">
        <v>219</v>
      </c>
      <c r="M111" s="23">
        <f>100*(K111*(H111+I111+J111)+K112*(H112+I112+J112))/(E111*1000)</f>
        <v>17.284875</v>
      </c>
    </row>
    <row r="112" spans="1:12" ht="13.5" thickBot="1">
      <c r="A112" s="70"/>
      <c r="B112" s="71"/>
      <c r="C112" s="16" t="s">
        <v>55</v>
      </c>
      <c r="D112" s="16"/>
      <c r="E112" s="24"/>
      <c r="F112" s="16" t="s">
        <v>57</v>
      </c>
      <c r="G112" s="16" t="s">
        <v>54</v>
      </c>
      <c r="H112" s="16">
        <v>29.7</v>
      </c>
      <c r="I112" s="16">
        <v>38.4</v>
      </c>
      <c r="J112" s="16">
        <v>39.6</v>
      </c>
      <c r="K112" s="16">
        <v>222</v>
      </c>
      <c r="L112" s="18">
        <v>216</v>
      </c>
    </row>
    <row r="113" spans="1:12" ht="26.25" customHeight="1" thickBot="1">
      <c r="A113" s="66" t="s">
        <v>72</v>
      </c>
      <c r="B113" s="67"/>
      <c r="C113" s="16" t="s">
        <v>80</v>
      </c>
      <c r="D113" s="16" t="s">
        <v>15</v>
      </c>
      <c r="E113" s="24">
        <v>160</v>
      </c>
      <c r="F113" s="16"/>
      <c r="G113" s="16"/>
      <c r="H113" s="16"/>
      <c r="I113" s="16"/>
      <c r="J113" s="16"/>
      <c r="K113" s="16"/>
      <c r="L113" s="18"/>
    </row>
    <row r="114" spans="1:13" ht="13.5" thickBot="1">
      <c r="A114" s="68"/>
      <c r="B114" s="69"/>
      <c r="C114" s="16" t="s">
        <v>53</v>
      </c>
      <c r="D114" s="16"/>
      <c r="E114" s="24">
        <v>160</v>
      </c>
      <c r="F114" s="16" t="s">
        <v>57</v>
      </c>
      <c r="G114" s="16" t="s">
        <v>54</v>
      </c>
      <c r="H114" s="16">
        <v>12.9</v>
      </c>
      <c r="I114" s="16">
        <v>8.6</v>
      </c>
      <c r="J114" s="16">
        <v>8.3</v>
      </c>
      <c r="K114" s="16">
        <v>227</v>
      </c>
      <c r="L114" s="18">
        <v>223</v>
      </c>
      <c r="M114" s="23">
        <f>100*(K114*(H114+I114+J114)+K115*(H115+I115+J115))/(E114*1000)</f>
        <v>14.528000000000002</v>
      </c>
    </row>
    <row r="115" spans="1:12" ht="13.5" thickBot="1">
      <c r="A115" s="70"/>
      <c r="B115" s="71"/>
      <c r="C115" s="16" t="s">
        <v>55</v>
      </c>
      <c r="D115" s="16"/>
      <c r="E115" s="24"/>
      <c r="F115" s="16" t="s">
        <v>57</v>
      </c>
      <c r="G115" s="16" t="s">
        <v>54</v>
      </c>
      <c r="H115" s="16">
        <v>28.6</v>
      </c>
      <c r="I115" s="16">
        <v>17.3</v>
      </c>
      <c r="J115" s="16">
        <v>26.7</v>
      </c>
      <c r="K115" s="16">
        <v>227</v>
      </c>
      <c r="L115" s="18">
        <v>221</v>
      </c>
    </row>
    <row r="116" spans="1:12" ht="26.25" customHeight="1" thickBot="1">
      <c r="A116" s="66" t="s">
        <v>72</v>
      </c>
      <c r="B116" s="67"/>
      <c r="C116" s="16" t="s">
        <v>81</v>
      </c>
      <c r="D116" s="16" t="s">
        <v>15</v>
      </c>
      <c r="E116" s="24">
        <v>100</v>
      </c>
      <c r="F116" s="16"/>
      <c r="G116" s="16"/>
      <c r="H116" s="16"/>
      <c r="I116" s="16"/>
      <c r="J116" s="16"/>
      <c r="K116" s="16"/>
      <c r="L116" s="18"/>
    </row>
    <row r="117" spans="1:13" ht="13.5" thickBot="1">
      <c r="A117" s="68"/>
      <c r="B117" s="69"/>
      <c r="C117" s="16" t="s">
        <v>53</v>
      </c>
      <c r="D117" s="16"/>
      <c r="E117" s="24">
        <v>100</v>
      </c>
      <c r="F117" s="16" t="s">
        <v>57</v>
      </c>
      <c r="G117" s="16" t="s">
        <v>54</v>
      </c>
      <c r="H117" s="16">
        <v>13.9</v>
      </c>
      <c r="I117" s="16">
        <v>2.3</v>
      </c>
      <c r="J117" s="16">
        <v>2.1</v>
      </c>
      <c r="K117" s="16">
        <v>226</v>
      </c>
      <c r="L117" s="18">
        <v>221</v>
      </c>
      <c r="M117" s="23">
        <f>100*(K117*(H117+I117+J117)+K118*(H118+I118+J118))/(E117*1000)</f>
        <v>10.4133</v>
      </c>
    </row>
    <row r="118" spans="1:12" ht="13.5" thickBot="1">
      <c r="A118" s="70"/>
      <c r="B118" s="71"/>
      <c r="C118" s="16" t="s">
        <v>55</v>
      </c>
      <c r="D118" s="16"/>
      <c r="E118" s="24"/>
      <c r="F118" s="16" t="s">
        <v>57</v>
      </c>
      <c r="G118" s="16" t="s">
        <v>54</v>
      </c>
      <c r="H118" s="16">
        <v>1.2</v>
      </c>
      <c r="I118" s="16">
        <v>16.1</v>
      </c>
      <c r="J118" s="16">
        <v>10.6</v>
      </c>
      <c r="K118" s="16">
        <v>225</v>
      </c>
      <c r="L118" s="18">
        <v>221</v>
      </c>
    </row>
    <row r="119" spans="1:12" ht="26.25" customHeight="1" thickBot="1">
      <c r="A119" s="66" t="s">
        <v>72</v>
      </c>
      <c r="B119" s="67"/>
      <c r="C119" s="16" t="s">
        <v>82</v>
      </c>
      <c r="D119" s="16" t="s">
        <v>15</v>
      </c>
      <c r="E119" s="24">
        <v>160</v>
      </c>
      <c r="F119" s="16"/>
      <c r="G119" s="16"/>
      <c r="H119" s="16"/>
      <c r="I119" s="16"/>
      <c r="J119" s="16"/>
      <c r="K119" s="16"/>
      <c r="L119" s="18"/>
    </row>
    <row r="120" spans="1:13" ht="13.5" thickBot="1">
      <c r="A120" s="68"/>
      <c r="B120" s="69"/>
      <c r="C120" s="16" t="s">
        <v>53</v>
      </c>
      <c r="D120" s="16"/>
      <c r="E120" s="24">
        <v>160</v>
      </c>
      <c r="F120" s="16" t="s">
        <v>60</v>
      </c>
      <c r="G120" s="16" t="s">
        <v>83</v>
      </c>
      <c r="H120" s="16">
        <v>10.4</v>
      </c>
      <c r="I120" s="16">
        <v>17.8</v>
      </c>
      <c r="J120" s="16">
        <v>20.3</v>
      </c>
      <c r="K120" s="16">
        <v>230</v>
      </c>
      <c r="L120" s="18">
        <v>223</v>
      </c>
      <c r="M120" s="23">
        <f>100*(K120*(H120+I120+J120)+K121*(H121+I121+J121)+K122*(H122+I122+J122))/(E120*1000)</f>
        <v>21.804437500000002</v>
      </c>
    </row>
    <row r="121" spans="1:12" ht="13.5" thickBot="1">
      <c r="A121" s="68"/>
      <c r="B121" s="69"/>
      <c r="C121" s="16" t="s">
        <v>55</v>
      </c>
      <c r="D121" s="16"/>
      <c r="E121" s="24"/>
      <c r="F121" s="16" t="s">
        <v>60</v>
      </c>
      <c r="G121" s="16" t="s">
        <v>83</v>
      </c>
      <c r="H121" s="16">
        <v>21.9</v>
      </c>
      <c r="I121" s="16">
        <v>9</v>
      </c>
      <c r="J121" s="16">
        <v>2.4</v>
      </c>
      <c r="K121" s="16">
        <v>228</v>
      </c>
      <c r="L121" s="18">
        <v>221</v>
      </c>
    </row>
    <row r="122" spans="1:12" ht="13.5" thickBot="1">
      <c r="A122" s="70"/>
      <c r="B122" s="71"/>
      <c r="C122" s="16" t="s">
        <v>59</v>
      </c>
      <c r="D122" s="16"/>
      <c r="E122" s="24"/>
      <c r="F122" s="16" t="s">
        <v>60</v>
      </c>
      <c r="G122" s="16" t="s">
        <v>83</v>
      </c>
      <c r="H122" s="16">
        <v>17.2</v>
      </c>
      <c r="I122" s="16">
        <v>43</v>
      </c>
      <c r="J122" s="16">
        <v>10.9</v>
      </c>
      <c r="K122" s="16">
        <v>227</v>
      </c>
      <c r="L122" s="18">
        <v>218</v>
      </c>
    </row>
    <row r="123" spans="1:12" ht="26.25" customHeight="1" thickBot="1">
      <c r="A123" s="66" t="s">
        <v>72</v>
      </c>
      <c r="B123" s="67"/>
      <c r="C123" s="16" t="s">
        <v>84</v>
      </c>
      <c r="D123" s="16" t="s">
        <v>15</v>
      </c>
      <c r="E123" s="24">
        <v>100</v>
      </c>
      <c r="F123" s="16"/>
      <c r="G123" s="16"/>
      <c r="H123" s="16"/>
      <c r="I123" s="16"/>
      <c r="J123" s="16"/>
      <c r="K123" s="16"/>
      <c r="L123" s="18"/>
    </row>
    <row r="124" spans="1:13" ht="13.5" thickBot="1">
      <c r="A124" s="68"/>
      <c r="B124" s="69"/>
      <c r="C124" s="16" t="s">
        <v>53</v>
      </c>
      <c r="D124" s="16"/>
      <c r="E124" s="24">
        <v>100</v>
      </c>
      <c r="F124" s="16" t="s">
        <v>57</v>
      </c>
      <c r="G124" s="16" t="s">
        <v>54</v>
      </c>
      <c r="H124" s="16">
        <v>3.4</v>
      </c>
      <c r="I124" s="16">
        <v>3.7</v>
      </c>
      <c r="J124" s="16">
        <v>0</v>
      </c>
      <c r="K124" s="16">
        <v>231</v>
      </c>
      <c r="L124" s="18">
        <v>221</v>
      </c>
      <c r="M124" s="23">
        <f>100*(K124*(H124+I124+J124)+K125*(H125+I125+J125)+K126*(H126+I126+J126))/(E124*1000)</f>
        <v>16.928900000000002</v>
      </c>
    </row>
    <row r="125" spans="1:12" ht="13.5" thickBot="1">
      <c r="A125" s="68"/>
      <c r="B125" s="69"/>
      <c r="C125" s="16" t="s">
        <v>55</v>
      </c>
      <c r="D125" s="16"/>
      <c r="E125" s="24"/>
      <c r="F125" s="16" t="s">
        <v>57</v>
      </c>
      <c r="G125" s="16" t="s">
        <v>54</v>
      </c>
      <c r="H125" s="16">
        <v>0.3</v>
      </c>
      <c r="I125" s="16">
        <v>7.6</v>
      </c>
      <c r="J125" s="16">
        <v>7</v>
      </c>
      <c r="K125" s="16">
        <v>232</v>
      </c>
      <c r="L125" s="18">
        <v>220</v>
      </c>
    </row>
    <row r="126" spans="1:12" ht="13.5" thickBot="1">
      <c r="A126" s="70"/>
      <c r="B126" s="71"/>
      <c r="C126" s="16" t="s">
        <v>59</v>
      </c>
      <c r="D126" s="16"/>
      <c r="E126" s="24"/>
      <c r="F126" s="16" t="s">
        <v>57</v>
      </c>
      <c r="G126" s="16" t="s">
        <v>54</v>
      </c>
      <c r="H126" s="16">
        <v>20</v>
      </c>
      <c r="I126" s="16">
        <v>15</v>
      </c>
      <c r="J126" s="16">
        <v>16</v>
      </c>
      <c r="K126" s="16">
        <v>232</v>
      </c>
      <c r="L126" s="18">
        <v>220</v>
      </c>
    </row>
    <row r="127" spans="1:12" ht="26.25" customHeight="1" thickBot="1">
      <c r="A127" s="66" t="s">
        <v>72</v>
      </c>
      <c r="B127" s="67"/>
      <c r="C127" s="16" t="s">
        <v>85</v>
      </c>
      <c r="D127" s="16" t="s">
        <v>15</v>
      </c>
      <c r="E127" s="24">
        <v>160</v>
      </c>
      <c r="F127" s="16"/>
      <c r="G127" s="16"/>
      <c r="H127" s="16"/>
      <c r="I127" s="16"/>
      <c r="J127" s="16"/>
      <c r="K127" s="16"/>
      <c r="L127" s="18"/>
    </row>
    <row r="128" spans="1:13" ht="13.5" thickBot="1">
      <c r="A128" s="68"/>
      <c r="B128" s="69"/>
      <c r="C128" s="16" t="s">
        <v>53</v>
      </c>
      <c r="D128" s="16"/>
      <c r="E128" s="24">
        <v>160</v>
      </c>
      <c r="F128" s="16" t="s">
        <v>57</v>
      </c>
      <c r="G128" s="16" t="s">
        <v>54</v>
      </c>
      <c r="H128" s="16">
        <v>12.4</v>
      </c>
      <c r="I128" s="16">
        <v>18.9</v>
      </c>
      <c r="J128" s="16">
        <v>32.7</v>
      </c>
      <c r="K128" s="16">
        <v>228</v>
      </c>
      <c r="L128" s="18">
        <v>225</v>
      </c>
      <c r="M128" s="23">
        <f>100*(K128*(H128+I128+J128)+K129*(H129+I129+J129))/(E128*1000)</f>
        <v>17.684250000000002</v>
      </c>
    </row>
    <row r="129" spans="1:12" ht="13.5" thickBot="1">
      <c r="A129" s="70"/>
      <c r="B129" s="71"/>
      <c r="C129" s="16" t="s">
        <v>55</v>
      </c>
      <c r="D129" s="16"/>
      <c r="E129" s="24"/>
      <c r="F129" s="16" t="s">
        <v>57</v>
      </c>
      <c r="G129" s="16" t="s">
        <v>54</v>
      </c>
      <c r="H129" s="16">
        <v>31.6</v>
      </c>
      <c r="I129" s="16">
        <v>7</v>
      </c>
      <c r="J129" s="16">
        <v>21.5</v>
      </c>
      <c r="K129" s="16">
        <v>228</v>
      </c>
      <c r="L129" s="18">
        <v>222</v>
      </c>
    </row>
    <row r="130" spans="1:12" ht="26.25" customHeight="1" thickBot="1">
      <c r="A130" s="66" t="s">
        <v>72</v>
      </c>
      <c r="B130" s="67"/>
      <c r="C130" s="16" t="s">
        <v>86</v>
      </c>
      <c r="D130" s="16" t="s">
        <v>15</v>
      </c>
      <c r="E130" s="24">
        <v>250</v>
      </c>
      <c r="F130" s="16"/>
      <c r="G130" s="16"/>
      <c r="H130" s="16"/>
      <c r="I130" s="16"/>
      <c r="J130" s="16"/>
      <c r="K130" s="16"/>
      <c r="L130" s="18"/>
    </row>
    <row r="131" spans="1:13" ht="13.5" thickBot="1">
      <c r="A131" s="68"/>
      <c r="B131" s="69"/>
      <c r="C131" s="16" t="s">
        <v>53</v>
      </c>
      <c r="D131" s="16"/>
      <c r="E131" s="24">
        <v>250</v>
      </c>
      <c r="F131" s="16" t="s">
        <v>60</v>
      </c>
      <c r="G131" s="16" t="s">
        <v>83</v>
      </c>
      <c r="H131" s="16">
        <v>8</v>
      </c>
      <c r="I131" s="16">
        <v>10.9</v>
      </c>
      <c r="J131" s="16">
        <v>25</v>
      </c>
      <c r="K131" s="16">
        <v>227</v>
      </c>
      <c r="L131" s="18">
        <v>220</v>
      </c>
      <c r="M131" s="23">
        <f>100*(K131*(H131+I131+J131)+K132*(H132+I132+J132)+K133*(H133+I133+J133))/(E131*1000)</f>
        <v>16.485</v>
      </c>
    </row>
    <row r="132" spans="1:12" ht="13.5" thickBot="1">
      <c r="A132" s="68"/>
      <c r="B132" s="69"/>
      <c r="C132" s="16" t="s">
        <v>55</v>
      </c>
      <c r="D132" s="16"/>
      <c r="E132" s="24"/>
      <c r="F132" s="16" t="s">
        <v>60</v>
      </c>
      <c r="G132" s="16" t="s">
        <v>83</v>
      </c>
      <c r="H132" s="16">
        <v>31.6</v>
      </c>
      <c r="I132" s="16">
        <v>38.8</v>
      </c>
      <c r="J132" s="16">
        <v>50.7</v>
      </c>
      <c r="K132" s="16">
        <v>227</v>
      </c>
      <c r="L132" s="18">
        <v>218</v>
      </c>
    </row>
    <row r="133" spans="1:12" ht="13.5" thickBot="1">
      <c r="A133" s="70"/>
      <c r="B133" s="71"/>
      <c r="C133" s="16" t="s">
        <v>59</v>
      </c>
      <c r="D133" s="16"/>
      <c r="E133" s="24"/>
      <c r="F133" s="16" t="s">
        <v>60</v>
      </c>
      <c r="G133" s="16" t="s">
        <v>83</v>
      </c>
      <c r="H133" s="16">
        <v>6.9</v>
      </c>
      <c r="I133" s="16">
        <v>4.8</v>
      </c>
      <c r="J133" s="16">
        <v>5</v>
      </c>
      <c r="K133" s="16">
        <v>225</v>
      </c>
      <c r="L133" s="18">
        <v>220</v>
      </c>
    </row>
    <row r="134" spans="1:12" ht="26.25" customHeight="1" thickBot="1">
      <c r="A134" s="66" t="s">
        <v>72</v>
      </c>
      <c r="B134" s="67"/>
      <c r="C134" s="16" t="s">
        <v>87</v>
      </c>
      <c r="D134" s="16" t="s">
        <v>15</v>
      </c>
      <c r="E134" s="24">
        <v>250</v>
      </c>
      <c r="F134" s="16"/>
      <c r="G134" s="16"/>
      <c r="H134" s="16"/>
      <c r="I134" s="16"/>
      <c r="J134" s="16"/>
      <c r="K134" s="16"/>
      <c r="L134" s="18"/>
    </row>
    <row r="135" spans="1:13" ht="13.5" thickBot="1">
      <c r="A135" s="68"/>
      <c r="B135" s="69"/>
      <c r="C135" s="16" t="s">
        <v>53</v>
      </c>
      <c r="D135" s="16"/>
      <c r="E135" s="24">
        <v>250</v>
      </c>
      <c r="F135" s="16" t="s">
        <v>60</v>
      </c>
      <c r="G135" s="16" t="s">
        <v>83</v>
      </c>
      <c r="H135" s="16">
        <v>71.2</v>
      </c>
      <c r="I135" s="16">
        <v>32.1</v>
      </c>
      <c r="J135" s="16">
        <v>32</v>
      </c>
      <c r="K135" s="16">
        <v>231</v>
      </c>
      <c r="L135" s="18">
        <v>225</v>
      </c>
      <c r="M135" s="23">
        <f>100*(K135*(H135+I135+J135)+K136*(H136+I136+J136)+K137*(H137+I137+J137))/(E135*1000)</f>
        <v>25.21116</v>
      </c>
    </row>
    <row r="136" spans="1:12" ht="13.5" thickBot="1">
      <c r="A136" s="68"/>
      <c r="B136" s="69"/>
      <c r="C136" s="16" t="s">
        <v>55</v>
      </c>
      <c r="D136" s="16"/>
      <c r="E136" s="24"/>
      <c r="F136" s="16" t="s">
        <v>57</v>
      </c>
      <c r="G136" s="16" t="s">
        <v>54</v>
      </c>
      <c r="H136" s="16">
        <v>48.9</v>
      </c>
      <c r="I136" s="16">
        <v>11.7</v>
      </c>
      <c r="J136" s="16">
        <v>35</v>
      </c>
      <c r="K136" s="16">
        <v>231</v>
      </c>
      <c r="L136" s="18">
        <v>227</v>
      </c>
    </row>
    <row r="137" spans="1:12" ht="13.5" thickBot="1">
      <c r="A137" s="70"/>
      <c r="B137" s="71"/>
      <c r="C137" s="16" t="s">
        <v>59</v>
      </c>
      <c r="D137" s="16"/>
      <c r="E137" s="24"/>
      <c r="F137" s="16" t="s">
        <v>60</v>
      </c>
      <c r="G137" s="16" t="s">
        <v>83</v>
      </c>
      <c r="H137" s="16">
        <v>14.3</v>
      </c>
      <c r="I137" s="16">
        <v>12.4</v>
      </c>
      <c r="J137" s="16">
        <v>15.8</v>
      </c>
      <c r="K137" s="16">
        <v>228</v>
      </c>
      <c r="L137" s="18">
        <v>222</v>
      </c>
    </row>
    <row r="138" spans="1:12" ht="26.25" customHeight="1" thickBot="1">
      <c r="A138" s="66" t="s">
        <v>72</v>
      </c>
      <c r="B138" s="67"/>
      <c r="C138" s="16" t="s">
        <v>88</v>
      </c>
      <c r="D138" s="16" t="s">
        <v>15</v>
      </c>
      <c r="E138" s="24">
        <v>250</v>
      </c>
      <c r="F138" s="16"/>
      <c r="G138" s="16"/>
      <c r="H138" s="16"/>
      <c r="I138" s="16"/>
      <c r="J138" s="16"/>
      <c r="K138" s="16"/>
      <c r="L138" s="18"/>
    </row>
    <row r="139" spans="1:13" ht="13.5" thickBot="1">
      <c r="A139" s="68"/>
      <c r="B139" s="69"/>
      <c r="C139" s="16" t="s">
        <v>53</v>
      </c>
      <c r="D139" s="16"/>
      <c r="E139" s="24">
        <v>250</v>
      </c>
      <c r="F139" s="16" t="s">
        <v>57</v>
      </c>
      <c r="G139" s="16" t="s">
        <v>54</v>
      </c>
      <c r="H139" s="16">
        <v>16.1</v>
      </c>
      <c r="I139" s="16">
        <v>24</v>
      </c>
      <c r="J139" s="16">
        <v>13.6</v>
      </c>
      <c r="K139" s="16">
        <v>228</v>
      </c>
      <c r="L139" s="18">
        <v>221</v>
      </c>
      <c r="M139" s="23">
        <f>100*(K139*(H139+I139+J139)+K140*(H140+I140+J140)+K141*(H141+I141+J141)+K142*(H142+I142+J142))/(E139*1000)</f>
        <v>21.0688</v>
      </c>
    </row>
    <row r="140" spans="1:12" ht="13.5" thickBot="1">
      <c r="A140" s="68"/>
      <c r="B140" s="69"/>
      <c r="C140" s="16" t="s">
        <v>55</v>
      </c>
      <c r="D140" s="16"/>
      <c r="E140" s="24"/>
      <c r="F140" s="16" t="s">
        <v>57</v>
      </c>
      <c r="G140" s="16" t="s">
        <v>54</v>
      </c>
      <c r="H140" s="16">
        <v>9.6</v>
      </c>
      <c r="I140" s="16">
        <v>23.5</v>
      </c>
      <c r="J140" s="16">
        <v>29.1</v>
      </c>
      <c r="K140" s="16">
        <v>225</v>
      </c>
      <c r="L140" s="18">
        <v>219</v>
      </c>
    </row>
    <row r="141" spans="1:12" ht="13.5" thickBot="1">
      <c r="A141" s="68"/>
      <c r="B141" s="69"/>
      <c r="C141" s="16" t="s">
        <v>59</v>
      </c>
      <c r="D141" s="16"/>
      <c r="E141" s="24"/>
      <c r="F141" s="16" t="s">
        <v>57</v>
      </c>
      <c r="G141" s="16" t="s">
        <v>54</v>
      </c>
      <c r="H141" s="16">
        <v>28.1</v>
      </c>
      <c r="I141" s="16">
        <v>18.8</v>
      </c>
      <c r="J141" s="16">
        <v>12.3</v>
      </c>
      <c r="K141" s="16">
        <v>227</v>
      </c>
      <c r="L141" s="18">
        <v>220</v>
      </c>
    </row>
    <row r="142" spans="1:12" ht="13.5" thickBot="1">
      <c r="A142" s="70"/>
      <c r="B142" s="71"/>
      <c r="C142" s="16" t="s">
        <v>64</v>
      </c>
      <c r="D142" s="16"/>
      <c r="E142" s="24"/>
      <c r="F142" s="16" t="s">
        <v>57</v>
      </c>
      <c r="G142" s="16" t="s">
        <v>54</v>
      </c>
      <c r="H142" s="16">
        <v>31</v>
      </c>
      <c r="I142" s="16">
        <v>18.9</v>
      </c>
      <c r="J142" s="16">
        <v>7.6</v>
      </c>
      <c r="K142" s="16">
        <v>226</v>
      </c>
      <c r="L142" s="18">
        <v>218</v>
      </c>
    </row>
    <row r="143" spans="1:12" ht="26.25" customHeight="1" thickBot="1">
      <c r="A143" s="66" t="s">
        <v>72</v>
      </c>
      <c r="B143" s="67"/>
      <c r="C143" s="16" t="s">
        <v>89</v>
      </c>
      <c r="D143" s="16" t="s">
        <v>15</v>
      </c>
      <c r="E143" s="24">
        <v>250</v>
      </c>
      <c r="F143" s="16"/>
      <c r="G143" s="16"/>
      <c r="H143" s="16"/>
      <c r="I143" s="16"/>
      <c r="J143" s="16"/>
      <c r="K143" s="16"/>
      <c r="L143" s="18"/>
    </row>
    <row r="144" spans="1:13" ht="13.5" thickBot="1">
      <c r="A144" s="68"/>
      <c r="B144" s="69"/>
      <c r="C144" s="16" t="s">
        <v>53</v>
      </c>
      <c r="D144" s="16"/>
      <c r="E144" s="24">
        <v>250</v>
      </c>
      <c r="F144" s="16" t="s">
        <v>57</v>
      </c>
      <c r="G144" s="16" t="s">
        <v>54</v>
      </c>
      <c r="H144" s="16">
        <v>15.7</v>
      </c>
      <c r="I144" s="16">
        <v>25.3</v>
      </c>
      <c r="J144" s="16">
        <v>11.2</v>
      </c>
      <c r="K144" s="16">
        <v>231</v>
      </c>
      <c r="L144" s="18">
        <v>226</v>
      </c>
      <c r="M144" s="23">
        <f>100*(K144*(H144+I144+J144)+K145*(H145+I145+J145)+K146*(H146+I146+J146)+K147*(H147+I147+J147))/(E144*1000)</f>
        <v>10.248</v>
      </c>
    </row>
    <row r="145" spans="1:12" ht="13.5" thickBot="1">
      <c r="A145" s="68"/>
      <c r="B145" s="69"/>
      <c r="C145" s="16" t="s">
        <v>55</v>
      </c>
      <c r="D145" s="16"/>
      <c r="E145" s="24"/>
      <c r="F145" s="16" t="s">
        <v>57</v>
      </c>
      <c r="G145" s="16" t="s">
        <v>54</v>
      </c>
      <c r="H145" s="16">
        <v>6.4</v>
      </c>
      <c r="I145" s="16">
        <v>26.4</v>
      </c>
      <c r="J145" s="16">
        <v>10.7</v>
      </c>
      <c r="K145" s="16">
        <v>235</v>
      </c>
      <c r="L145" s="18">
        <v>229</v>
      </c>
    </row>
    <row r="146" spans="1:12" ht="13.5" thickBot="1">
      <c r="A146" s="68"/>
      <c r="B146" s="69"/>
      <c r="C146" s="16" t="s">
        <v>59</v>
      </c>
      <c r="D146" s="16"/>
      <c r="E146" s="24"/>
      <c r="F146" s="16" t="s">
        <v>57</v>
      </c>
      <c r="G146" s="16" t="s">
        <v>54</v>
      </c>
      <c r="H146" s="16">
        <v>6.9</v>
      </c>
      <c r="I146" s="16">
        <v>4.2</v>
      </c>
      <c r="J146" s="16">
        <v>1.8</v>
      </c>
      <c r="K146" s="16">
        <v>232</v>
      </c>
      <c r="L146" s="18">
        <v>230</v>
      </c>
    </row>
    <row r="147" spans="1:12" ht="13.5" thickBot="1">
      <c r="A147" s="70"/>
      <c r="B147" s="71"/>
      <c r="C147" s="16" t="s">
        <v>64</v>
      </c>
      <c r="D147" s="16"/>
      <c r="E147" s="24"/>
      <c r="F147" s="16" t="s">
        <v>57</v>
      </c>
      <c r="G147" s="16" t="s">
        <v>54</v>
      </c>
      <c r="H147" s="16">
        <v>0.1</v>
      </c>
      <c r="I147" s="16">
        <v>1.4</v>
      </c>
      <c r="J147" s="16">
        <v>0</v>
      </c>
      <c r="K147" s="16">
        <v>231</v>
      </c>
      <c r="L147" s="18">
        <v>230</v>
      </c>
    </row>
    <row r="148" spans="1:12" ht="26.25" customHeight="1" thickBot="1">
      <c r="A148" s="66" t="s">
        <v>72</v>
      </c>
      <c r="B148" s="67"/>
      <c r="C148" s="16" t="s">
        <v>90</v>
      </c>
      <c r="D148" s="16" t="s">
        <v>15</v>
      </c>
      <c r="E148" s="24">
        <v>160</v>
      </c>
      <c r="F148" s="16"/>
      <c r="G148" s="16"/>
      <c r="H148" s="16"/>
      <c r="I148" s="16"/>
      <c r="J148" s="16"/>
      <c r="K148" s="16"/>
      <c r="L148" s="18"/>
    </row>
    <row r="149" spans="1:13" ht="13.5" thickBot="1">
      <c r="A149" s="68"/>
      <c r="B149" s="69"/>
      <c r="C149" s="16" t="s">
        <v>53</v>
      </c>
      <c r="D149" s="16"/>
      <c r="E149" s="24">
        <v>160</v>
      </c>
      <c r="F149" s="16" t="s">
        <v>57</v>
      </c>
      <c r="G149" s="16" t="s">
        <v>54</v>
      </c>
      <c r="H149" s="16">
        <v>2.8</v>
      </c>
      <c r="I149" s="16">
        <v>11.4</v>
      </c>
      <c r="J149" s="16">
        <v>13.6</v>
      </c>
      <c r="K149" s="16">
        <v>234</v>
      </c>
      <c r="L149" s="18">
        <v>229</v>
      </c>
      <c r="M149" s="23">
        <f>100*(K149*(H149+I149+J149)+K150*(H150+I150+J150))/(E149*1000)</f>
        <v>11.8755</v>
      </c>
    </row>
    <row r="150" spans="1:12" ht="13.5" thickBot="1">
      <c r="A150" s="70"/>
      <c r="B150" s="71"/>
      <c r="C150" s="16" t="s">
        <v>55</v>
      </c>
      <c r="D150" s="16"/>
      <c r="E150" s="24"/>
      <c r="F150" s="16" t="s">
        <v>57</v>
      </c>
      <c r="G150" s="16" t="s">
        <v>54</v>
      </c>
      <c r="H150" s="16">
        <v>10.2</v>
      </c>
      <c r="I150" s="16">
        <v>10.3</v>
      </c>
      <c r="J150" s="16">
        <v>32.9</v>
      </c>
      <c r="K150" s="16">
        <v>234</v>
      </c>
      <c r="L150" s="18">
        <v>227</v>
      </c>
    </row>
    <row r="151" spans="1:12" ht="26.25" customHeight="1" thickBot="1">
      <c r="A151" s="66" t="s">
        <v>72</v>
      </c>
      <c r="B151" s="67"/>
      <c r="C151" s="16" t="s">
        <v>91</v>
      </c>
      <c r="D151" s="16" t="s">
        <v>15</v>
      </c>
      <c r="E151" s="24">
        <v>160</v>
      </c>
      <c r="F151" s="16"/>
      <c r="G151" s="16"/>
      <c r="H151" s="16"/>
      <c r="I151" s="16"/>
      <c r="J151" s="16"/>
      <c r="K151" s="16"/>
      <c r="L151" s="18"/>
    </row>
    <row r="152" spans="1:13" ht="13.5" thickBot="1">
      <c r="A152" s="68"/>
      <c r="B152" s="69"/>
      <c r="C152" s="16" t="s">
        <v>53</v>
      </c>
      <c r="D152" s="16"/>
      <c r="E152" s="24">
        <v>160</v>
      </c>
      <c r="F152" s="16" t="s">
        <v>57</v>
      </c>
      <c r="G152" s="16" t="s">
        <v>54</v>
      </c>
      <c r="H152" s="16">
        <v>25.4</v>
      </c>
      <c r="I152" s="16">
        <v>7.6</v>
      </c>
      <c r="J152" s="16">
        <v>2.6</v>
      </c>
      <c r="K152" s="16">
        <v>230</v>
      </c>
      <c r="L152" s="18">
        <v>225</v>
      </c>
      <c r="M152" s="23">
        <f>100*(K152*(H152+I152+J152)+K153*(H153+I153+J153))/(E152*1000)</f>
        <v>11.24125</v>
      </c>
    </row>
    <row r="153" spans="1:12" ht="13.5" thickBot="1">
      <c r="A153" s="70"/>
      <c r="B153" s="71"/>
      <c r="C153" s="16" t="s">
        <v>55</v>
      </c>
      <c r="D153" s="16"/>
      <c r="E153" s="24"/>
      <c r="F153" s="16" t="s">
        <v>57</v>
      </c>
      <c r="G153" s="16" t="s">
        <v>54</v>
      </c>
      <c r="H153" s="16">
        <v>13.4</v>
      </c>
      <c r="I153" s="16">
        <v>12.8</v>
      </c>
      <c r="J153" s="16">
        <v>16.4</v>
      </c>
      <c r="K153" s="16">
        <v>230</v>
      </c>
      <c r="L153" s="18">
        <v>226</v>
      </c>
    </row>
    <row r="154" spans="1:12" ht="39" customHeight="1" thickBot="1">
      <c r="A154" s="66" t="s">
        <v>72</v>
      </c>
      <c r="B154" s="67"/>
      <c r="C154" s="16" t="s">
        <v>92</v>
      </c>
      <c r="D154" s="16" t="s">
        <v>15</v>
      </c>
      <c r="E154" s="24">
        <v>250</v>
      </c>
      <c r="F154" s="16"/>
      <c r="G154" s="16"/>
      <c r="H154" s="16"/>
      <c r="I154" s="16"/>
      <c r="J154" s="16"/>
      <c r="K154" s="16"/>
      <c r="L154" s="18"/>
    </row>
    <row r="155" spans="1:13" ht="13.5" thickBot="1">
      <c r="A155" s="68"/>
      <c r="B155" s="69"/>
      <c r="C155" s="16" t="s">
        <v>53</v>
      </c>
      <c r="D155" s="16"/>
      <c r="E155" s="24">
        <v>250</v>
      </c>
      <c r="F155" s="16" t="s">
        <v>57</v>
      </c>
      <c r="G155" s="16" t="s">
        <v>54</v>
      </c>
      <c r="H155" s="16">
        <v>0</v>
      </c>
      <c r="I155" s="16">
        <v>0</v>
      </c>
      <c r="J155" s="16">
        <v>0</v>
      </c>
      <c r="K155" s="16">
        <v>230</v>
      </c>
      <c r="L155" s="18">
        <v>229</v>
      </c>
      <c r="M155" s="23">
        <f>100*(K155*(H155+I155+J155)+K156*(H156+I156+J156)+K157*(H157+I157+J157)+K158*(H158+I158+J158))/(E155*1000)</f>
        <v>6.3111999999999995</v>
      </c>
    </row>
    <row r="156" spans="1:12" ht="13.5" thickBot="1">
      <c r="A156" s="68"/>
      <c r="B156" s="69"/>
      <c r="C156" s="16" t="s">
        <v>55</v>
      </c>
      <c r="D156" s="16"/>
      <c r="E156" s="24"/>
      <c r="F156" s="16" t="s">
        <v>57</v>
      </c>
      <c r="G156" s="16" t="s">
        <v>54</v>
      </c>
      <c r="H156" s="16">
        <v>0</v>
      </c>
      <c r="I156" s="16">
        <v>0</v>
      </c>
      <c r="J156" s="16">
        <v>0</v>
      </c>
      <c r="K156" s="16">
        <v>230</v>
      </c>
      <c r="L156" s="18">
        <v>228</v>
      </c>
    </row>
    <row r="157" spans="1:12" ht="13.5" thickBot="1">
      <c r="A157" s="68"/>
      <c r="B157" s="69"/>
      <c r="C157" s="16" t="s">
        <v>59</v>
      </c>
      <c r="D157" s="16"/>
      <c r="E157" s="24"/>
      <c r="F157" s="16" t="s">
        <v>57</v>
      </c>
      <c r="G157" s="16" t="s">
        <v>54</v>
      </c>
      <c r="H157" s="16">
        <v>0</v>
      </c>
      <c r="I157" s="16">
        <v>0</v>
      </c>
      <c r="J157" s="16">
        <v>0</v>
      </c>
      <c r="K157" s="16">
        <v>228</v>
      </c>
      <c r="L157" s="18">
        <v>227</v>
      </c>
    </row>
    <row r="158" spans="1:12" ht="13.5" thickBot="1">
      <c r="A158" s="70"/>
      <c r="B158" s="71"/>
      <c r="C158" s="16" t="s">
        <v>64</v>
      </c>
      <c r="D158" s="16"/>
      <c r="E158" s="24"/>
      <c r="F158" s="16" t="s">
        <v>57</v>
      </c>
      <c r="G158" s="16" t="s">
        <v>54</v>
      </c>
      <c r="H158" s="16">
        <v>31.2</v>
      </c>
      <c r="I158" s="16">
        <v>28.8</v>
      </c>
      <c r="J158" s="16">
        <v>8.6</v>
      </c>
      <c r="K158" s="16">
        <v>230</v>
      </c>
      <c r="L158" s="18">
        <v>225</v>
      </c>
    </row>
    <row r="159" spans="1:12" ht="39" customHeight="1" thickBot="1">
      <c r="A159" s="66" t="s">
        <v>72</v>
      </c>
      <c r="B159" s="67"/>
      <c r="C159" s="16" t="s">
        <v>93</v>
      </c>
      <c r="D159" s="16" t="s">
        <v>15</v>
      </c>
      <c r="E159" s="24">
        <v>160</v>
      </c>
      <c r="F159" s="16"/>
      <c r="G159" s="16"/>
      <c r="H159" s="16"/>
      <c r="I159" s="16"/>
      <c r="J159" s="16"/>
      <c r="K159" s="16"/>
      <c r="L159" s="18"/>
    </row>
    <row r="160" spans="1:13" ht="13.5" thickBot="1">
      <c r="A160" s="68"/>
      <c r="B160" s="69"/>
      <c r="C160" s="16" t="s">
        <v>53</v>
      </c>
      <c r="D160" s="16"/>
      <c r="E160" s="24">
        <v>160</v>
      </c>
      <c r="F160" s="16" t="s">
        <v>57</v>
      </c>
      <c r="G160" s="16" t="s">
        <v>54</v>
      </c>
      <c r="H160" s="16">
        <v>2.6</v>
      </c>
      <c r="I160" s="16">
        <v>0.9</v>
      </c>
      <c r="J160" s="16">
        <v>0</v>
      </c>
      <c r="K160" s="16">
        <v>235</v>
      </c>
      <c r="L160" s="18">
        <v>229</v>
      </c>
      <c r="M160" s="23">
        <f>100*(K160*(H160+I160+J160)+K161*(H161+I161+J161))/(E160*1000)</f>
        <v>35.3508125</v>
      </c>
    </row>
    <row r="161" spans="1:12" ht="13.5" thickBot="1">
      <c r="A161" s="70"/>
      <c r="B161" s="71"/>
      <c r="C161" s="16" t="s">
        <v>55</v>
      </c>
      <c r="D161" s="16"/>
      <c r="E161" s="24"/>
      <c r="F161" s="16" t="s">
        <v>57</v>
      </c>
      <c r="G161" s="16" t="s">
        <v>54</v>
      </c>
      <c r="H161" s="16">
        <v>94</v>
      </c>
      <c r="I161" s="16">
        <v>74.1</v>
      </c>
      <c r="J161" s="16">
        <v>70.1</v>
      </c>
      <c r="K161" s="16">
        <v>234</v>
      </c>
      <c r="L161" s="18">
        <v>228</v>
      </c>
    </row>
    <row r="162" spans="1:12" ht="39" customHeight="1" thickBot="1">
      <c r="A162" s="66" t="s">
        <v>72</v>
      </c>
      <c r="B162" s="67"/>
      <c r="C162" s="16" t="s">
        <v>94</v>
      </c>
      <c r="D162" s="16" t="s">
        <v>15</v>
      </c>
      <c r="E162" s="24">
        <v>100</v>
      </c>
      <c r="F162" s="16"/>
      <c r="G162" s="16"/>
      <c r="H162" s="16"/>
      <c r="I162" s="16"/>
      <c r="J162" s="16"/>
      <c r="K162" s="16"/>
      <c r="L162" s="18"/>
    </row>
    <row r="163" spans="1:13" ht="13.5" thickBot="1">
      <c r="A163" s="68"/>
      <c r="B163" s="69"/>
      <c r="C163" s="16" t="s">
        <v>53</v>
      </c>
      <c r="D163" s="16"/>
      <c r="E163" s="24">
        <v>100</v>
      </c>
      <c r="F163" s="16" t="s">
        <v>57</v>
      </c>
      <c r="G163" s="16" t="s">
        <v>54</v>
      </c>
      <c r="H163" s="16">
        <v>25.8</v>
      </c>
      <c r="I163" s="16">
        <v>5.5</v>
      </c>
      <c r="J163" s="16">
        <v>15.1</v>
      </c>
      <c r="K163" s="16">
        <v>224</v>
      </c>
      <c r="L163" s="18">
        <v>215</v>
      </c>
      <c r="M163" s="23">
        <f>100*(K163*(H163+I163+J163)+K164*(H164+I164+J164)+K165*(H165+I165+J165))/(E163*1000)</f>
        <v>20.0928</v>
      </c>
    </row>
    <row r="164" spans="1:12" ht="13.5" thickBot="1">
      <c r="A164" s="68"/>
      <c r="B164" s="69"/>
      <c r="C164" s="16" t="s">
        <v>55</v>
      </c>
      <c r="D164" s="16"/>
      <c r="E164" s="24"/>
      <c r="F164" s="16" t="s">
        <v>57</v>
      </c>
      <c r="G164" s="16" t="s">
        <v>54</v>
      </c>
      <c r="H164" s="16">
        <v>6.9</v>
      </c>
      <c r="I164" s="16">
        <v>13.1</v>
      </c>
      <c r="J164" s="16">
        <v>8.6</v>
      </c>
      <c r="K164" s="16">
        <v>224</v>
      </c>
      <c r="L164" s="18">
        <v>217</v>
      </c>
    </row>
    <row r="165" spans="1:12" ht="13.5" thickBot="1">
      <c r="A165" s="70"/>
      <c r="B165" s="71"/>
      <c r="C165" s="16" t="s">
        <v>59</v>
      </c>
      <c r="D165" s="16"/>
      <c r="E165" s="24"/>
      <c r="F165" s="16" t="s">
        <v>57</v>
      </c>
      <c r="G165" s="16" t="s">
        <v>54</v>
      </c>
      <c r="H165" s="16">
        <v>3.9</v>
      </c>
      <c r="I165" s="16">
        <v>7.1</v>
      </c>
      <c r="J165" s="16">
        <v>3.7</v>
      </c>
      <c r="K165" s="16">
        <v>224</v>
      </c>
      <c r="L165" s="18">
        <v>219</v>
      </c>
    </row>
    <row r="166" spans="1:12" ht="39" customHeight="1" thickBot="1">
      <c r="A166" s="66" t="s">
        <v>72</v>
      </c>
      <c r="B166" s="67"/>
      <c r="C166" s="16" t="s">
        <v>95</v>
      </c>
      <c r="D166" s="16" t="s">
        <v>15</v>
      </c>
      <c r="E166" s="24">
        <v>250</v>
      </c>
      <c r="F166" s="16"/>
      <c r="G166" s="16"/>
      <c r="H166" s="16"/>
      <c r="I166" s="16"/>
      <c r="J166" s="16"/>
      <c r="K166" s="16"/>
      <c r="L166" s="18"/>
    </row>
    <row r="167" spans="1:13" ht="13.5" thickBot="1">
      <c r="A167" s="68"/>
      <c r="B167" s="69"/>
      <c r="C167" s="16" t="s">
        <v>53</v>
      </c>
      <c r="D167" s="16"/>
      <c r="E167" s="24">
        <v>250</v>
      </c>
      <c r="F167" s="16" t="s">
        <v>57</v>
      </c>
      <c r="G167" s="16" t="s">
        <v>54</v>
      </c>
      <c r="H167" s="16">
        <v>1.1</v>
      </c>
      <c r="I167" s="16">
        <v>0</v>
      </c>
      <c r="J167" s="16">
        <v>6.8</v>
      </c>
      <c r="K167" s="16">
        <v>228</v>
      </c>
      <c r="L167" s="18">
        <v>226</v>
      </c>
      <c r="M167" s="23">
        <f>100*(K167*(H167+I167+J167)+K168*(H168+I168+J168))/(E167*1000)</f>
        <v>16.86288</v>
      </c>
    </row>
    <row r="168" spans="1:12" ht="13.5" thickBot="1">
      <c r="A168" s="70"/>
      <c r="B168" s="71"/>
      <c r="C168" s="16" t="s">
        <v>55</v>
      </c>
      <c r="D168" s="16"/>
      <c r="E168" s="24"/>
      <c r="F168" s="16" t="s">
        <v>57</v>
      </c>
      <c r="G168" s="16" t="s">
        <v>54</v>
      </c>
      <c r="H168" s="16">
        <v>50.9</v>
      </c>
      <c r="I168" s="16">
        <v>70.4</v>
      </c>
      <c r="J168" s="16">
        <v>55.7</v>
      </c>
      <c r="K168" s="16">
        <v>228</v>
      </c>
      <c r="L168" s="18">
        <v>221</v>
      </c>
    </row>
    <row r="169" spans="1:12" ht="39" customHeight="1" thickBot="1">
      <c r="A169" s="66" t="s">
        <v>72</v>
      </c>
      <c r="B169" s="67"/>
      <c r="C169" s="16" t="s">
        <v>96</v>
      </c>
      <c r="D169" s="16" t="s">
        <v>15</v>
      </c>
      <c r="E169" s="24">
        <v>250</v>
      </c>
      <c r="F169" s="16"/>
      <c r="G169" s="16"/>
      <c r="H169" s="16"/>
      <c r="I169" s="16"/>
      <c r="J169" s="16"/>
      <c r="K169" s="16"/>
      <c r="L169" s="18"/>
    </row>
    <row r="170" spans="1:13" ht="13.5" thickBot="1">
      <c r="A170" s="68"/>
      <c r="B170" s="69"/>
      <c r="C170" s="16" t="s">
        <v>53</v>
      </c>
      <c r="D170" s="16"/>
      <c r="E170" s="24">
        <v>250</v>
      </c>
      <c r="F170" s="16" t="s">
        <v>57</v>
      </c>
      <c r="G170" s="16" t="s">
        <v>54</v>
      </c>
      <c r="H170" s="16">
        <v>17.7</v>
      </c>
      <c r="I170" s="16">
        <v>14.7</v>
      </c>
      <c r="J170" s="16">
        <v>13.6</v>
      </c>
      <c r="K170" s="16">
        <v>227</v>
      </c>
      <c r="L170" s="18">
        <v>217</v>
      </c>
      <c r="M170" s="23">
        <f>100*(K170*(H170+I170+J170)+K171*(H171+I171+J171)+K172*(H172+I172+J172)+K173*(H173+I173+J173))/(E170*1000)</f>
        <v>51.210519999999995</v>
      </c>
    </row>
    <row r="171" spans="1:12" ht="13.5" thickBot="1">
      <c r="A171" s="68"/>
      <c r="B171" s="69"/>
      <c r="C171" s="16" t="s">
        <v>55</v>
      </c>
      <c r="D171" s="16"/>
      <c r="E171" s="24">
        <v>250</v>
      </c>
      <c r="F171" s="16" t="s">
        <v>57</v>
      </c>
      <c r="G171" s="16" t="s">
        <v>54</v>
      </c>
      <c r="H171" s="16">
        <v>7.1</v>
      </c>
      <c r="I171" s="16">
        <v>35</v>
      </c>
      <c r="J171" s="16">
        <v>2.2</v>
      </c>
      <c r="K171" s="16">
        <v>226</v>
      </c>
      <c r="L171" s="18">
        <v>218</v>
      </c>
    </row>
    <row r="172" spans="1:12" ht="13.5" thickBot="1">
      <c r="A172" s="68"/>
      <c r="B172" s="69"/>
      <c r="C172" s="16" t="s">
        <v>59</v>
      </c>
      <c r="D172" s="16"/>
      <c r="E172" s="24"/>
      <c r="F172" s="16" t="s">
        <v>57</v>
      </c>
      <c r="G172" s="16" t="s">
        <v>54</v>
      </c>
      <c r="H172" s="16">
        <v>56.2</v>
      </c>
      <c r="I172" s="16">
        <v>53.2</v>
      </c>
      <c r="J172" s="16">
        <v>52.6</v>
      </c>
      <c r="K172" s="16">
        <v>225</v>
      </c>
      <c r="L172" s="18">
        <v>220</v>
      </c>
    </row>
    <row r="173" spans="1:12" ht="13.5" thickBot="1">
      <c r="A173" s="70"/>
      <c r="B173" s="71"/>
      <c r="C173" s="16" t="s">
        <v>64</v>
      </c>
      <c r="D173" s="16"/>
      <c r="E173" s="24"/>
      <c r="F173" s="16" t="s">
        <v>57</v>
      </c>
      <c r="G173" s="16" t="s">
        <v>54</v>
      </c>
      <c r="H173" s="16">
        <v>105.8</v>
      </c>
      <c r="I173" s="16">
        <v>106.1</v>
      </c>
      <c r="J173" s="16">
        <v>104.2</v>
      </c>
      <c r="K173" s="16">
        <v>225</v>
      </c>
      <c r="L173" s="18">
        <v>215</v>
      </c>
    </row>
    <row r="174" spans="1:12" ht="39" customHeight="1" thickBot="1">
      <c r="A174" s="66" t="s">
        <v>72</v>
      </c>
      <c r="B174" s="67"/>
      <c r="C174" s="16" t="s">
        <v>97</v>
      </c>
      <c r="D174" s="16" t="s">
        <v>15</v>
      </c>
      <c r="E174" s="24">
        <v>250</v>
      </c>
      <c r="F174" s="16"/>
      <c r="G174" s="16"/>
      <c r="H174" s="16"/>
      <c r="I174" s="16"/>
      <c r="J174" s="16"/>
      <c r="K174" s="16"/>
      <c r="L174" s="18"/>
    </row>
    <row r="175" spans="1:13" ht="13.5" thickBot="1">
      <c r="A175" s="68"/>
      <c r="B175" s="69"/>
      <c r="C175" s="16" t="s">
        <v>53</v>
      </c>
      <c r="D175" s="16"/>
      <c r="E175" s="24">
        <v>250</v>
      </c>
      <c r="F175" s="16" t="s">
        <v>57</v>
      </c>
      <c r="G175" s="16" t="s">
        <v>54</v>
      </c>
      <c r="H175" s="16">
        <v>0</v>
      </c>
      <c r="I175" s="16">
        <v>0</v>
      </c>
      <c r="J175" s="16">
        <v>0</v>
      </c>
      <c r="K175" s="16">
        <v>236</v>
      </c>
      <c r="L175" s="18">
        <v>234</v>
      </c>
      <c r="M175" s="23">
        <f>100*(K175*(H175+I175+J175)+K176*(H176+I176+J176))/(E175*1000)</f>
        <v>0</v>
      </c>
    </row>
    <row r="176" spans="1:12" ht="13.5" thickBot="1">
      <c r="A176" s="70"/>
      <c r="B176" s="71"/>
      <c r="C176" s="16" t="s">
        <v>55</v>
      </c>
      <c r="D176" s="16"/>
      <c r="E176" s="24"/>
      <c r="F176" s="16" t="s">
        <v>57</v>
      </c>
      <c r="G176" s="16" t="s">
        <v>54</v>
      </c>
      <c r="H176" s="16">
        <v>0</v>
      </c>
      <c r="I176" s="16">
        <v>0</v>
      </c>
      <c r="J176" s="16">
        <v>0</v>
      </c>
      <c r="K176" s="16">
        <v>235</v>
      </c>
      <c r="L176" s="18">
        <v>234</v>
      </c>
    </row>
    <row r="177" spans="1:12" ht="39" customHeight="1" thickBot="1">
      <c r="A177" s="66" t="s">
        <v>72</v>
      </c>
      <c r="B177" s="67"/>
      <c r="C177" s="16" t="s">
        <v>98</v>
      </c>
      <c r="D177" s="16" t="s">
        <v>15</v>
      </c>
      <c r="E177" s="24">
        <v>160</v>
      </c>
      <c r="F177" s="16"/>
      <c r="G177" s="16"/>
      <c r="H177" s="16"/>
      <c r="I177" s="16"/>
      <c r="J177" s="16"/>
      <c r="K177" s="16"/>
      <c r="L177" s="18"/>
    </row>
    <row r="178" spans="1:13" ht="13.5" thickBot="1">
      <c r="A178" s="68"/>
      <c r="B178" s="69"/>
      <c r="C178" s="16" t="s">
        <v>53</v>
      </c>
      <c r="D178" s="16"/>
      <c r="E178" s="24">
        <v>160</v>
      </c>
      <c r="F178" s="16" t="s">
        <v>57</v>
      </c>
      <c r="G178" s="16" t="s">
        <v>54</v>
      </c>
      <c r="H178" s="16">
        <v>15.7</v>
      </c>
      <c r="I178" s="16">
        <v>45.1</v>
      </c>
      <c r="J178" s="16">
        <v>17.9</v>
      </c>
      <c r="K178" s="16">
        <v>231</v>
      </c>
      <c r="L178" s="18">
        <v>221</v>
      </c>
      <c r="M178" s="23">
        <f>100*(K178*(H178+I178+J178)+K179*(H179+I179+J179)+K180*(H180+I180+J180)+K181*(H181+I181+J181)+K182*(J182+I182+H182)+K183*(J183+I183+H183))/(E178*1000)</f>
        <v>61.901375</v>
      </c>
    </row>
    <row r="179" spans="1:12" ht="13.5" thickBot="1">
      <c r="A179" s="68"/>
      <c r="B179" s="69"/>
      <c r="C179" s="16" t="s">
        <v>55</v>
      </c>
      <c r="D179" s="16"/>
      <c r="E179" s="24"/>
      <c r="F179" s="16" t="s">
        <v>57</v>
      </c>
      <c r="G179" s="16" t="s">
        <v>54</v>
      </c>
      <c r="H179" s="16">
        <v>68.8</v>
      </c>
      <c r="I179" s="16">
        <v>50.1</v>
      </c>
      <c r="J179" s="16">
        <v>0.6</v>
      </c>
      <c r="K179" s="16">
        <v>230</v>
      </c>
      <c r="L179" s="18">
        <v>218</v>
      </c>
    </row>
    <row r="180" spans="1:12" ht="13.5" thickBot="1">
      <c r="A180" s="68"/>
      <c r="B180" s="69"/>
      <c r="C180" s="16" t="s">
        <v>59</v>
      </c>
      <c r="D180" s="16"/>
      <c r="E180" s="24"/>
      <c r="F180" s="16" t="s">
        <v>57</v>
      </c>
      <c r="G180" s="16" t="s">
        <v>54</v>
      </c>
      <c r="H180" s="16">
        <v>15.5</v>
      </c>
      <c r="I180" s="16">
        <v>20.2</v>
      </c>
      <c r="J180" s="16">
        <v>32.3</v>
      </c>
      <c r="K180" s="16">
        <v>230</v>
      </c>
      <c r="L180" s="18">
        <v>222</v>
      </c>
    </row>
    <row r="181" spans="1:12" ht="13.5" thickBot="1">
      <c r="A181" s="68"/>
      <c r="B181" s="69"/>
      <c r="C181" s="16" t="s">
        <v>64</v>
      </c>
      <c r="D181" s="16"/>
      <c r="E181" s="24"/>
      <c r="F181" s="16" t="s">
        <v>57</v>
      </c>
      <c r="G181" s="16" t="s">
        <v>54</v>
      </c>
      <c r="H181" s="16">
        <v>0.5</v>
      </c>
      <c r="I181" s="16">
        <v>0</v>
      </c>
      <c r="J181" s="16">
        <v>0</v>
      </c>
      <c r="K181" s="16">
        <v>231</v>
      </c>
      <c r="L181" s="18">
        <v>230</v>
      </c>
    </row>
    <row r="182" spans="1:12" ht="13.5" thickBot="1">
      <c r="A182" s="68"/>
      <c r="B182" s="69"/>
      <c r="C182" s="16" t="s">
        <v>99</v>
      </c>
      <c r="D182" s="16"/>
      <c r="E182" s="24"/>
      <c r="F182" s="16" t="s">
        <v>57</v>
      </c>
      <c r="G182" s="16" t="s">
        <v>54</v>
      </c>
      <c r="H182" s="16">
        <v>3.1</v>
      </c>
      <c r="I182" s="16">
        <v>4.8</v>
      </c>
      <c r="J182" s="16">
        <v>0</v>
      </c>
      <c r="K182" s="16">
        <v>230</v>
      </c>
      <c r="L182" s="18">
        <v>228</v>
      </c>
    </row>
    <row r="183" spans="1:12" ht="13.5" thickBot="1">
      <c r="A183" s="70"/>
      <c r="B183" s="71"/>
      <c r="C183" s="16" t="s">
        <v>100</v>
      </c>
      <c r="D183" s="16"/>
      <c r="E183" s="24"/>
      <c r="F183" s="16" t="s">
        <v>57</v>
      </c>
      <c r="G183" s="16" t="s">
        <v>54</v>
      </c>
      <c r="H183" s="16">
        <v>42.1</v>
      </c>
      <c r="I183" s="16">
        <v>54.5</v>
      </c>
      <c r="J183" s="16">
        <v>58.4</v>
      </c>
      <c r="K183" s="16">
        <v>231</v>
      </c>
      <c r="L183" s="18">
        <v>221</v>
      </c>
    </row>
    <row r="184" spans="1:12" ht="39" customHeight="1" thickBot="1">
      <c r="A184" s="66" t="s">
        <v>72</v>
      </c>
      <c r="B184" s="67"/>
      <c r="C184" s="16" t="s">
        <v>101</v>
      </c>
      <c r="D184" s="16" t="s">
        <v>15</v>
      </c>
      <c r="E184" s="24">
        <v>400</v>
      </c>
      <c r="F184" s="16"/>
      <c r="G184" s="16"/>
      <c r="H184" s="16"/>
      <c r="I184" s="16"/>
      <c r="J184" s="16"/>
      <c r="K184" s="16"/>
      <c r="L184" s="18"/>
    </row>
    <row r="185" spans="1:13" ht="13.5" thickBot="1">
      <c r="A185" s="68"/>
      <c r="B185" s="69"/>
      <c r="C185" s="16" t="s">
        <v>53</v>
      </c>
      <c r="D185" s="16"/>
      <c r="E185" s="24">
        <v>400</v>
      </c>
      <c r="F185" s="16" t="s">
        <v>57</v>
      </c>
      <c r="G185" s="16" t="s">
        <v>54</v>
      </c>
      <c r="H185" s="16">
        <v>24.8</v>
      </c>
      <c r="I185" s="16">
        <v>12.3</v>
      </c>
      <c r="J185" s="16">
        <v>7.8</v>
      </c>
      <c r="K185" s="16">
        <v>228</v>
      </c>
      <c r="L185" s="18">
        <v>224</v>
      </c>
      <c r="M185" s="23">
        <f>100*(K185*(H185+I185+J185)+K186*(H186+I186+J186)+K187*(H187+I187+J187)+K188*(H188+I188+J188))/(E185*1000)</f>
        <v>25.04115</v>
      </c>
    </row>
    <row r="186" spans="1:12" ht="13.5" thickBot="1">
      <c r="A186" s="68"/>
      <c r="B186" s="69"/>
      <c r="C186" s="16" t="s">
        <v>55</v>
      </c>
      <c r="D186" s="16"/>
      <c r="E186" s="24"/>
      <c r="F186" s="16" t="s">
        <v>60</v>
      </c>
      <c r="G186" s="16" t="s">
        <v>83</v>
      </c>
      <c r="H186" s="16">
        <v>76.4</v>
      </c>
      <c r="I186" s="16">
        <v>22.3</v>
      </c>
      <c r="J186" s="16">
        <v>85.4</v>
      </c>
      <c r="K186" s="16">
        <v>228</v>
      </c>
      <c r="L186" s="18">
        <v>221</v>
      </c>
    </row>
    <row r="187" spans="1:12" ht="13.5" thickBot="1">
      <c r="A187" s="68"/>
      <c r="B187" s="69"/>
      <c r="C187" s="16" t="s">
        <v>59</v>
      </c>
      <c r="D187" s="16"/>
      <c r="E187" s="24"/>
      <c r="F187" s="16" t="s">
        <v>57</v>
      </c>
      <c r="G187" s="16" t="s">
        <v>54</v>
      </c>
      <c r="H187" s="16">
        <v>22</v>
      </c>
      <c r="I187" s="16">
        <v>10.8</v>
      </c>
      <c r="J187" s="16">
        <v>12.7</v>
      </c>
      <c r="K187" s="16">
        <v>229</v>
      </c>
      <c r="L187" s="18">
        <v>223</v>
      </c>
    </row>
    <row r="188" spans="1:12" ht="13.5" thickBot="1">
      <c r="A188" s="70"/>
      <c r="B188" s="71"/>
      <c r="C188" s="16" t="s">
        <v>64</v>
      </c>
      <c r="D188" s="16"/>
      <c r="E188" s="24"/>
      <c r="F188" s="16" t="s">
        <v>57</v>
      </c>
      <c r="G188" s="16" t="s">
        <v>54</v>
      </c>
      <c r="H188" s="16">
        <v>38.9</v>
      </c>
      <c r="I188" s="16">
        <v>63.6</v>
      </c>
      <c r="J188" s="16">
        <v>61.4</v>
      </c>
      <c r="K188" s="16">
        <v>229</v>
      </c>
      <c r="L188" s="18">
        <v>222</v>
      </c>
    </row>
    <row r="189" spans="1:12" ht="39" customHeight="1" thickBot="1">
      <c r="A189" s="66" t="s">
        <v>72</v>
      </c>
      <c r="B189" s="67"/>
      <c r="C189" s="16" t="s">
        <v>102</v>
      </c>
      <c r="D189" s="16" t="s">
        <v>15</v>
      </c>
      <c r="E189" s="24">
        <v>160</v>
      </c>
      <c r="F189" s="16"/>
      <c r="G189" s="16"/>
      <c r="H189" s="16"/>
      <c r="I189" s="16"/>
      <c r="J189" s="16"/>
      <c r="K189" s="16"/>
      <c r="L189" s="18"/>
    </row>
    <row r="190" spans="1:13" ht="13.5" thickBot="1">
      <c r="A190" s="68"/>
      <c r="B190" s="69"/>
      <c r="C190" s="16" t="s">
        <v>53</v>
      </c>
      <c r="D190" s="16"/>
      <c r="E190" s="24">
        <v>160</v>
      </c>
      <c r="F190" s="16" t="s">
        <v>57</v>
      </c>
      <c r="G190" s="16" t="s">
        <v>54</v>
      </c>
      <c r="H190" s="16">
        <v>5.2</v>
      </c>
      <c r="I190" s="16">
        <v>15.6</v>
      </c>
      <c r="J190" s="16">
        <v>2.2</v>
      </c>
      <c r="K190" s="16">
        <v>228</v>
      </c>
      <c r="L190" s="18">
        <v>221</v>
      </c>
      <c r="M190" s="23">
        <f>100*(K190*(H190+I190+J190)+K191*(H191+I191+J191))/(E190*1000)</f>
        <v>24.7095</v>
      </c>
    </row>
    <row r="191" spans="1:12" ht="13.5" thickBot="1">
      <c r="A191" s="70"/>
      <c r="B191" s="71"/>
      <c r="C191" s="16" t="s">
        <v>55</v>
      </c>
      <c r="D191" s="16"/>
      <c r="E191" s="24"/>
      <c r="F191" s="16" t="s">
        <v>57</v>
      </c>
      <c r="G191" s="16" t="s">
        <v>54</v>
      </c>
      <c r="H191" s="16">
        <v>49.8</v>
      </c>
      <c r="I191" s="16">
        <v>52.3</v>
      </c>
      <c r="J191" s="16">
        <v>48.3</v>
      </c>
      <c r="K191" s="16">
        <v>228</v>
      </c>
      <c r="L191" s="18">
        <v>220</v>
      </c>
    </row>
    <row r="192" spans="1:12" ht="39" customHeight="1" thickBot="1">
      <c r="A192" s="66" t="s">
        <v>72</v>
      </c>
      <c r="B192" s="67"/>
      <c r="C192" s="16" t="s">
        <v>103</v>
      </c>
      <c r="D192" s="16" t="s">
        <v>15</v>
      </c>
      <c r="E192" s="24">
        <v>100</v>
      </c>
      <c r="F192" s="16"/>
      <c r="G192" s="16"/>
      <c r="H192" s="16"/>
      <c r="I192" s="16"/>
      <c r="J192" s="16"/>
      <c r="K192" s="16"/>
      <c r="L192" s="18"/>
    </row>
    <row r="193" spans="1:13" ht="13.5" thickBot="1">
      <c r="A193" s="68"/>
      <c r="B193" s="69"/>
      <c r="C193" s="16" t="s">
        <v>53</v>
      </c>
      <c r="D193" s="16"/>
      <c r="E193" s="24">
        <v>100</v>
      </c>
      <c r="F193" s="16" t="s">
        <v>57</v>
      </c>
      <c r="G193" s="16" t="s">
        <v>54</v>
      </c>
      <c r="H193" s="16">
        <v>0.3</v>
      </c>
      <c r="I193" s="16">
        <v>0.7</v>
      </c>
      <c r="J193" s="16">
        <v>0.1</v>
      </c>
      <c r="K193" s="16">
        <v>230</v>
      </c>
      <c r="L193" s="18">
        <v>227</v>
      </c>
      <c r="M193" s="23">
        <f>100*(K193*(H193+I193+J193)+K194*(H194+I194+J194))/(E193*1000)</f>
        <v>1.8469</v>
      </c>
    </row>
    <row r="194" spans="1:12" ht="13.5" thickBot="1">
      <c r="A194" s="70"/>
      <c r="B194" s="71"/>
      <c r="C194" s="16" t="s">
        <v>55</v>
      </c>
      <c r="D194" s="16"/>
      <c r="E194" s="24"/>
      <c r="F194" s="16" t="s">
        <v>57</v>
      </c>
      <c r="G194" s="16" t="s">
        <v>54</v>
      </c>
      <c r="H194" s="16">
        <v>6</v>
      </c>
      <c r="I194" s="16">
        <v>0.4</v>
      </c>
      <c r="J194" s="16">
        <v>0.5</v>
      </c>
      <c r="K194" s="16">
        <v>231</v>
      </c>
      <c r="L194" s="18">
        <v>228</v>
      </c>
    </row>
    <row r="195" spans="1:12" ht="39" customHeight="1" thickBot="1">
      <c r="A195" s="66" t="s">
        <v>72</v>
      </c>
      <c r="B195" s="67"/>
      <c r="C195" s="16" t="s">
        <v>104</v>
      </c>
      <c r="D195" s="16" t="s">
        <v>15</v>
      </c>
      <c r="E195" s="24">
        <v>100</v>
      </c>
      <c r="F195" s="16"/>
      <c r="G195" s="16"/>
      <c r="H195" s="16"/>
      <c r="I195" s="16"/>
      <c r="J195" s="16"/>
      <c r="K195" s="16"/>
      <c r="L195" s="18"/>
    </row>
    <row r="196" spans="1:13" ht="13.5" thickBot="1">
      <c r="A196" s="68"/>
      <c r="B196" s="69"/>
      <c r="C196" s="16" t="s">
        <v>53</v>
      </c>
      <c r="D196" s="16"/>
      <c r="E196" s="24">
        <v>100</v>
      </c>
      <c r="F196" s="16" t="s">
        <v>57</v>
      </c>
      <c r="G196" s="16" t="s">
        <v>54</v>
      </c>
      <c r="H196" s="16">
        <v>3.3</v>
      </c>
      <c r="I196" s="16">
        <v>6.2</v>
      </c>
      <c r="J196" s="16">
        <v>9.4</v>
      </c>
      <c r="K196" s="16">
        <v>228</v>
      </c>
      <c r="L196" s="18">
        <v>224</v>
      </c>
      <c r="M196" s="23">
        <f>100*(K196*(H196+I196+J196)+K197*(H197+I197+J197))/(E196*1000)</f>
        <v>5.545799999999999</v>
      </c>
    </row>
    <row r="197" spans="1:12" ht="13.5" thickBot="1">
      <c r="A197" s="70"/>
      <c r="B197" s="71"/>
      <c r="C197" s="16" t="s">
        <v>55</v>
      </c>
      <c r="D197" s="16"/>
      <c r="E197" s="24"/>
      <c r="F197" s="16" t="s">
        <v>57</v>
      </c>
      <c r="G197" s="16" t="s">
        <v>54</v>
      </c>
      <c r="H197" s="16">
        <v>2.6</v>
      </c>
      <c r="I197" s="16">
        <v>2.5</v>
      </c>
      <c r="J197" s="16">
        <v>0.3</v>
      </c>
      <c r="K197" s="16">
        <v>229</v>
      </c>
      <c r="L197" s="18">
        <v>223</v>
      </c>
    </row>
    <row r="198" spans="1:12" ht="39" customHeight="1" thickBot="1">
      <c r="A198" s="66" t="s">
        <v>72</v>
      </c>
      <c r="B198" s="67"/>
      <c r="C198" s="16" t="s">
        <v>105</v>
      </c>
      <c r="D198" s="16" t="s">
        <v>15</v>
      </c>
      <c r="E198" s="24">
        <v>40</v>
      </c>
      <c r="F198" s="16"/>
      <c r="G198" s="16"/>
      <c r="H198" s="16"/>
      <c r="I198" s="16"/>
      <c r="J198" s="16"/>
      <c r="K198" s="16"/>
      <c r="L198" s="18"/>
    </row>
    <row r="199" spans="1:13" ht="13.5" thickBot="1">
      <c r="A199" s="68"/>
      <c r="B199" s="69"/>
      <c r="C199" s="16" t="s">
        <v>53</v>
      </c>
      <c r="D199" s="16"/>
      <c r="E199" s="24">
        <v>40</v>
      </c>
      <c r="F199" s="16" t="s">
        <v>57</v>
      </c>
      <c r="G199" s="16" t="s">
        <v>54</v>
      </c>
      <c r="H199" s="16">
        <v>9.6</v>
      </c>
      <c r="I199" s="16"/>
      <c r="J199" s="16"/>
      <c r="K199" s="16">
        <v>235</v>
      </c>
      <c r="L199" s="18">
        <v>232</v>
      </c>
      <c r="M199" s="23">
        <f>100*(K199*(H199+I199+J199)+K200*(H200+I200+J200))/(E199*1000)</f>
        <v>33.837</v>
      </c>
    </row>
    <row r="200" spans="1:12" ht="13.5" thickBot="1">
      <c r="A200" s="70"/>
      <c r="B200" s="71"/>
      <c r="C200" s="16" t="s">
        <v>55</v>
      </c>
      <c r="D200" s="16"/>
      <c r="E200" s="24"/>
      <c r="F200" s="16" t="s">
        <v>57</v>
      </c>
      <c r="G200" s="16" t="s">
        <v>54</v>
      </c>
      <c r="H200" s="16">
        <v>21.8</v>
      </c>
      <c r="I200" s="16">
        <v>15.3</v>
      </c>
      <c r="J200" s="16">
        <v>11.1</v>
      </c>
      <c r="K200" s="16">
        <v>234</v>
      </c>
      <c r="L200" s="18">
        <v>223</v>
      </c>
    </row>
    <row r="201" spans="1:12" ht="39" customHeight="1" thickBot="1">
      <c r="A201" s="66" t="s">
        <v>72</v>
      </c>
      <c r="B201" s="67"/>
      <c r="C201" s="16" t="s">
        <v>106</v>
      </c>
      <c r="D201" s="16" t="s">
        <v>15</v>
      </c>
      <c r="E201" s="24">
        <v>250</v>
      </c>
      <c r="F201" s="16"/>
      <c r="G201" s="16"/>
      <c r="H201" s="16"/>
      <c r="I201" s="16"/>
      <c r="J201" s="16"/>
      <c r="K201" s="16"/>
      <c r="L201" s="18"/>
    </row>
    <row r="202" spans="1:13" ht="13.5" thickBot="1">
      <c r="A202" s="68"/>
      <c r="B202" s="69"/>
      <c r="C202" s="16" t="s">
        <v>53</v>
      </c>
      <c r="D202" s="16"/>
      <c r="E202" s="24">
        <v>250</v>
      </c>
      <c r="F202" s="16" t="s">
        <v>57</v>
      </c>
      <c r="G202" s="16" t="s">
        <v>54</v>
      </c>
      <c r="H202" s="16">
        <v>8</v>
      </c>
      <c r="I202" s="16">
        <v>4.2</v>
      </c>
      <c r="J202" s="16">
        <v>6.1</v>
      </c>
      <c r="K202" s="16">
        <v>228</v>
      </c>
      <c r="L202" s="18">
        <v>224</v>
      </c>
      <c r="M202" s="23">
        <f>100*(K202*(H202+I202+J202)+K203*(H203+I203+J203))/(E202*1000)</f>
        <v>7.797960000000001</v>
      </c>
    </row>
    <row r="203" spans="1:12" ht="13.5" thickBot="1">
      <c r="A203" s="70"/>
      <c r="B203" s="71"/>
      <c r="C203" s="16" t="s">
        <v>55</v>
      </c>
      <c r="D203" s="16"/>
      <c r="E203" s="24"/>
      <c r="F203" s="16" t="s">
        <v>57</v>
      </c>
      <c r="G203" s="16" t="s">
        <v>54</v>
      </c>
      <c r="H203" s="16">
        <v>15.7</v>
      </c>
      <c r="I203" s="16">
        <v>34.7</v>
      </c>
      <c r="J203" s="16">
        <v>17.1</v>
      </c>
      <c r="K203" s="16">
        <v>227</v>
      </c>
      <c r="L203" s="18">
        <v>222</v>
      </c>
    </row>
    <row r="204" spans="1:12" ht="39" customHeight="1" thickBot="1">
      <c r="A204" s="66" t="s">
        <v>72</v>
      </c>
      <c r="B204" s="67"/>
      <c r="C204" s="16" t="s">
        <v>107</v>
      </c>
      <c r="D204" s="16" t="s">
        <v>15</v>
      </c>
      <c r="E204" s="24">
        <v>40</v>
      </c>
      <c r="F204" s="16"/>
      <c r="G204" s="16"/>
      <c r="H204" s="16"/>
      <c r="I204" s="16"/>
      <c r="J204" s="16"/>
      <c r="K204" s="16"/>
      <c r="L204" s="18"/>
    </row>
    <row r="205" spans="1:13" ht="13.5" thickBot="1">
      <c r="A205" s="68"/>
      <c r="B205" s="69"/>
      <c r="C205" s="16" t="s">
        <v>53</v>
      </c>
      <c r="D205" s="16"/>
      <c r="E205" s="24">
        <v>40</v>
      </c>
      <c r="F205" s="16" t="s">
        <v>54</v>
      </c>
      <c r="G205" s="16" t="s">
        <v>54</v>
      </c>
      <c r="H205" s="16">
        <v>0</v>
      </c>
      <c r="I205" s="16">
        <v>0</v>
      </c>
      <c r="J205" s="16">
        <v>0</v>
      </c>
      <c r="K205" s="16">
        <v>227</v>
      </c>
      <c r="L205" s="18">
        <v>226</v>
      </c>
      <c r="M205" s="23">
        <f>100*(K205*(H205+I205+J205)+K206*(H206+I206+J206))/(E205*1000)</f>
        <v>2.1565</v>
      </c>
    </row>
    <row r="206" spans="1:12" ht="13.5" thickBot="1">
      <c r="A206" s="70"/>
      <c r="B206" s="71"/>
      <c r="C206" s="16" t="s">
        <v>55</v>
      </c>
      <c r="D206" s="16"/>
      <c r="E206" s="24"/>
      <c r="F206" s="16" t="s">
        <v>57</v>
      </c>
      <c r="G206" s="16" t="s">
        <v>54</v>
      </c>
      <c r="H206" s="16">
        <v>1.2</v>
      </c>
      <c r="I206" s="16">
        <v>1</v>
      </c>
      <c r="J206" s="16">
        <v>1.6</v>
      </c>
      <c r="K206" s="16">
        <v>227</v>
      </c>
      <c r="L206" s="18">
        <v>225</v>
      </c>
    </row>
    <row r="207" spans="1:12" ht="39" customHeight="1" thickBot="1">
      <c r="A207" s="66" t="s">
        <v>72</v>
      </c>
      <c r="B207" s="67"/>
      <c r="C207" s="16" t="s">
        <v>108</v>
      </c>
      <c r="D207" s="16" t="s">
        <v>16</v>
      </c>
      <c r="E207" s="24">
        <v>40</v>
      </c>
      <c r="F207" s="16"/>
      <c r="G207" s="16"/>
      <c r="H207" s="13"/>
      <c r="I207" s="13"/>
      <c r="J207" s="13"/>
      <c r="K207" s="13"/>
      <c r="L207" s="17"/>
    </row>
    <row r="208" spans="1:13" ht="13.5" thickBot="1">
      <c r="A208" s="68"/>
      <c r="B208" s="69"/>
      <c r="C208" s="16" t="s">
        <v>53</v>
      </c>
      <c r="D208" s="16"/>
      <c r="E208" s="24">
        <v>40</v>
      </c>
      <c r="F208" s="16" t="s">
        <v>109</v>
      </c>
      <c r="G208" s="16" t="s">
        <v>54</v>
      </c>
      <c r="H208" s="16">
        <v>0.4</v>
      </c>
      <c r="I208" s="16">
        <v>0.1</v>
      </c>
      <c r="J208" s="16">
        <v>1.3</v>
      </c>
      <c r="K208" s="16">
        <v>228</v>
      </c>
      <c r="L208" s="18">
        <v>227</v>
      </c>
      <c r="M208" s="23">
        <f>100*(K208*(H208+I208+J208)+K209*(H209+I209+J209)+K210*(H210+I210+J210))/(E208*1000)</f>
        <v>10.089</v>
      </c>
    </row>
    <row r="209" spans="1:12" ht="13.5" thickBot="1">
      <c r="A209" s="68"/>
      <c r="B209" s="69"/>
      <c r="C209" s="16" t="s">
        <v>55</v>
      </c>
      <c r="D209" s="16"/>
      <c r="E209" s="24"/>
      <c r="F209" s="16" t="s">
        <v>57</v>
      </c>
      <c r="G209" s="16" t="s">
        <v>54</v>
      </c>
      <c r="H209" s="16">
        <v>2.6</v>
      </c>
      <c r="I209" s="16">
        <v>0</v>
      </c>
      <c r="J209" s="16">
        <v>4.1</v>
      </c>
      <c r="K209" s="16">
        <v>228</v>
      </c>
      <c r="L209" s="18">
        <v>224</v>
      </c>
    </row>
    <row r="210" spans="1:12" ht="13.5" thickBot="1">
      <c r="A210" s="70"/>
      <c r="B210" s="71"/>
      <c r="C210" s="16" t="s">
        <v>55</v>
      </c>
      <c r="D210" s="16"/>
      <c r="E210" s="24"/>
      <c r="F210" s="16" t="s">
        <v>57</v>
      </c>
      <c r="G210" s="16" t="s">
        <v>54</v>
      </c>
      <c r="H210" s="16">
        <v>3.1</v>
      </c>
      <c r="I210" s="16">
        <v>2.8</v>
      </c>
      <c r="J210" s="16">
        <v>3.3</v>
      </c>
      <c r="K210" s="16">
        <v>228</v>
      </c>
      <c r="L210" s="18">
        <v>226</v>
      </c>
    </row>
    <row r="211" spans="1:12" ht="39" customHeight="1" thickBot="1">
      <c r="A211" s="66" t="s">
        <v>72</v>
      </c>
      <c r="B211" s="67"/>
      <c r="C211" s="16" t="s">
        <v>110</v>
      </c>
      <c r="D211" s="16" t="s">
        <v>16</v>
      </c>
      <c r="E211" s="24">
        <v>160</v>
      </c>
      <c r="F211" s="16"/>
      <c r="G211" s="16"/>
      <c r="H211" s="16"/>
      <c r="I211" s="16"/>
      <c r="J211" s="16"/>
      <c r="K211" s="16"/>
      <c r="L211" s="18"/>
    </row>
    <row r="212" spans="1:13" ht="13.5" thickBot="1">
      <c r="A212" s="68"/>
      <c r="B212" s="69"/>
      <c r="C212" s="16" t="s">
        <v>53</v>
      </c>
      <c r="D212" s="16"/>
      <c r="E212" s="24">
        <v>160</v>
      </c>
      <c r="F212" s="16" t="s">
        <v>57</v>
      </c>
      <c r="G212" s="16" t="s">
        <v>54</v>
      </c>
      <c r="H212" s="16">
        <v>0</v>
      </c>
      <c r="I212" s="16">
        <v>0</v>
      </c>
      <c r="J212" s="16">
        <v>0</v>
      </c>
      <c r="K212" s="16">
        <v>227</v>
      </c>
      <c r="L212" s="18">
        <v>0</v>
      </c>
      <c r="M212" s="23">
        <f>100*(K212*(H212+I212+J212)+K213*(H213+I213+J213)+K214*(H214+I214+J214))/(E212*1000)</f>
        <v>1.2485</v>
      </c>
    </row>
    <row r="213" spans="1:12" ht="13.5" thickBot="1">
      <c r="A213" s="68"/>
      <c r="B213" s="69"/>
      <c r="C213" s="16" t="s">
        <v>55</v>
      </c>
      <c r="D213" s="16"/>
      <c r="E213" s="24"/>
      <c r="F213" s="16" t="s">
        <v>109</v>
      </c>
      <c r="G213" s="16" t="s">
        <v>54</v>
      </c>
      <c r="H213" s="16">
        <v>0</v>
      </c>
      <c r="I213" s="16">
        <v>0</v>
      </c>
      <c r="J213" s="16">
        <v>0</v>
      </c>
      <c r="K213" s="16">
        <v>226</v>
      </c>
      <c r="L213" s="18">
        <v>0</v>
      </c>
    </row>
    <row r="214" spans="1:12" ht="13.5" thickBot="1">
      <c r="A214" s="70"/>
      <c r="B214" s="71"/>
      <c r="C214" s="16" t="s">
        <v>55</v>
      </c>
      <c r="D214" s="16"/>
      <c r="E214" s="24"/>
      <c r="F214" s="16" t="s">
        <v>57</v>
      </c>
      <c r="G214" s="16" t="s">
        <v>54</v>
      </c>
      <c r="H214" s="16">
        <v>2.7</v>
      </c>
      <c r="I214" s="16">
        <v>0</v>
      </c>
      <c r="J214" s="16">
        <v>6.1</v>
      </c>
      <c r="K214" s="16">
        <v>227</v>
      </c>
      <c r="L214" s="18">
        <v>222</v>
      </c>
    </row>
    <row r="215" spans="1:12" ht="39" customHeight="1" thickBot="1">
      <c r="A215" s="66" t="s">
        <v>72</v>
      </c>
      <c r="B215" s="67"/>
      <c r="C215" s="16" t="s">
        <v>111</v>
      </c>
      <c r="D215" s="16" t="s">
        <v>16</v>
      </c>
      <c r="E215" s="24">
        <v>40</v>
      </c>
      <c r="F215" s="16"/>
      <c r="G215" s="16"/>
      <c r="H215" s="16"/>
      <c r="I215" s="16"/>
      <c r="J215" s="16"/>
      <c r="K215" s="16"/>
      <c r="L215" s="18"/>
    </row>
    <row r="216" spans="1:13" ht="13.5" thickBot="1">
      <c r="A216" s="70"/>
      <c r="B216" s="71"/>
      <c r="C216" s="16" t="s">
        <v>53</v>
      </c>
      <c r="D216" s="16"/>
      <c r="E216" s="24">
        <v>40</v>
      </c>
      <c r="F216" s="16" t="s">
        <v>57</v>
      </c>
      <c r="G216" s="16" t="s">
        <v>54</v>
      </c>
      <c r="H216" s="16">
        <v>0</v>
      </c>
      <c r="I216" s="16">
        <v>1.3</v>
      </c>
      <c r="J216" s="16">
        <v>0</v>
      </c>
      <c r="K216" s="16">
        <v>226</v>
      </c>
      <c r="L216" s="18">
        <v>224</v>
      </c>
      <c r="M216" s="23">
        <f>100*(K216*(H216+I216+J216))/(E216*1000)</f>
        <v>0.7345</v>
      </c>
    </row>
    <row r="217" spans="1:12" ht="26.25" customHeight="1" thickBot="1">
      <c r="A217" s="66" t="s">
        <v>112</v>
      </c>
      <c r="B217" s="67"/>
      <c r="C217" s="16" t="s">
        <v>113</v>
      </c>
      <c r="D217" s="16" t="s">
        <v>19</v>
      </c>
      <c r="E217" s="24">
        <v>160</v>
      </c>
      <c r="F217" s="16"/>
      <c r="G217" s="16"/>
      <c r="H217" s="16"/>
      <c r="I217" s="16"/>
      <c r="J217" s="16"/>
      <c r="K217" s="16"/>
      <c r="L217" s="18"/>
    </row>
    <row r="218" spans="1:13" ht="13.5" thickBot="1">
      <c r="A218" s="68"/>
      <c r="B218" s="69"/>
      <c r="C218" s="16" t="s">
        <v>53</v>
      </c>
      <c r="D218" s="16"/>
      <c r="E218" s="24">
        <v>160</v>
      </c>
      <c r="F218" s="16" t="s">
        <v>57</v>
      </c>
      <c r="G218" s="16" t="s">
        <v>54</v>
      </c>
      <c r="H218" s="16">
        <v>1.5</v>
      </c>
      <c r="I218" s="16">
        <v>7.7</v>
      </c>
      <c r="J218" s="16">
        <v>12.3</v>
      </c>
      <c r="K218" s="16">
        <v>246</v>
      </c>
      <c r="L218" s="18">
        <v>238</v>
      </c>
      <c r="M218" s="23">
        <f>100*(K218*(H218+I218+J218)+K219*(H219+I219+J219)+K220*(H220+I220+J220))/(E218*1000)</f>
        <v>7.6803750000000015</v>
      </c>
    </row>
    <row r="219" spans="1:12" ht="13.5" thickBot="1">
      <c r="A219" s="68"/>
      <c r="B219" s="69"/>
      <c r="C219" s="16" t="s">
        <v>55</v>
      </c>
      <c r="D219" s="16"/>
      <c r="E219" s="24"/>
      <c r="F219" s="16" t="s">
        <v>57</v>
      </c>
      <c r="G219" s="16" t="s">
        <v>54</v>
      </c>
      <c r="H219" s="16">
        <v>2.9</v>
      </c>
      <c r="I219" s="16">
        <v>3</v>
      </c>
      <c r="J219" s="16">
        <v>5.5</v>
      </c>
      <c r="K219" s="16">
        <v>248</v>
      </c>
      <c r="L219" s="18">
        <v>242</v>
      </c>
    </row>
    <row r="220" spans="1:12" ht="13.5" thickBot="1">
      <c r="A220" s="70"/>
      <c r="B220" s="71"/>
      <c r="C220" s="16" t="s">
        <v>59</v>
      </c>
      <c r="D220" s="16"/>
      <c r="E220" s="24"/>
      <c r="F220" s="16" t="s">
        <v>60</v>
      </c>
      <c r="G220" s="16" t="s">
        <v>83</v>
      </c>
      <c r="H220" s="16">
        <v>8</v>
      </c>
      <c r="I220" s="16">
        <v>6.3</v>
      </c>
      <c r="J220" s="16">
        <v>2.8</v>
      </c>
      <c r="K220" s="16">
        <v>244</v>
      </c>
      <c r="L220" s="18">
        <v>238</v>
      </c>
    </row>
    <row r="221" spans="1:12" ht="26.25" customHeight="1" thickBot="1">
      <c r="A221" s="66" t="s">
        <v>112</v>
      </c>
      <c r="B221" s="67"/>
      <c r="C221" s="16" t="s">
        <v>114</v>
      </c>
      <c r="D221" s="16" t="s">
        <v>19</v>
      </c>
      <c r="E221" s="24">
        <v>100</v>
      </c>
      <c r="F221" s="16"/>
      <c r="G221" s="16"/>
      <c r="H221" s="16"/>
      <c r="I221" s="16"/>
      <c r="J221" s="16"/>
      <c r="K221" s="16"/>
      <c r="L221" s="18"/>
    </row>
    <row r="222" spans="1:13" ht="13.5" thickBot="1">
      <c r="A222" s="68"/>
      <c r="B222" s="69"/>
      <c r="C222" s="16" t="s">
        <v>53</v>
      </c>
      <c r="D222" s="16"/>
      <c r="E222" s="24">
        <v>100</v>
      </c>
      <c r="F222" s="16" t="s">
        <v>57</v>
      </c>
      <c r="G222" s="16" t="s">
        <v>54</v>
      </c>
      <c r="H222" s="16">
        <v>0.4</v>
      </c>
      <c r="I222" s="16">
        <v>0.7</v>
      </c>
      <c r="J222" s="16">
        <v>0</v>
      </c>
      <c r="K222" s="16">
        <v>235</v>
      </c>
      <c r="L222" s="18">
        <v>230</v>
      </c>
      <c r="M222" s="23">
        <f>100*(K222*(H222+I222+J222)+K223*(H223+I223+J223)+K224*(H224+I224+J224))/(E222*1000)</f>
        <v>4.523</v>
      </c>
    </row>
    <row r="223" spans="1:12" ht="13.5" thickBot="1">
      <c r="A223" s="68"/>
      <c r="B223" s="69"/>
      <c r="C223" s="16" t="s">
        <v>55</v>
      </c>
      <c r="D223" s="16"/>
      <c r="E223" s="24"/>
      <c r="F223" s="16" t="s">
        <v>57</v>
      </c>
      <c r="G223" s="16" t="s">
        <v>54</v>
      </c>
      <c r="H223" s="16">
        <v>2.2</v>
      </c>
      <c r="I223" s="16">
        <v>1.5</v>
      </c>
      <c r="J223" s="16">
        <v>2</v>
      </c>
      <c r="K223" s="16">
        <v>235</v>
      </c>
      <c r="L223" s="18">
        <v>229</v>
      </c>
    </row>
    <row r="224" spans="1:12" ht="13.5" thickBot="1">
      <c r="A224" s="70"/>
      <c r="B224" s="71"/>
      <c r="C224" s="16" t="s">
        <v>59</v>
      </c>
      <c r="D224" s="16"/>
      <c r="E224" s="24"/>
      <c r="F224" s="16" t="s">
        <v>57</v>
      </c>
      <c r="G224" s="16" t="s">
        <v>54</v>
      </c>
      <c r="H224" s="16">
        <v>1.3</v>
      </c>
      <c r="I224" s="16">
        <v>3.2</v>
      </c>
      <c r="J224" s="16">
        <v>8</v>
      </c>
      <c r="K224" s="16">
        <v>234</v>
      </c>
      <c r="L224" s="18">
        <v>230</v>
      </c>
    </row>
    <row r="225" spans="1:12" ht="26.25" customHeight="1" thickBot="1">
      <c r="A225" s="66" t="s">
        <v>112</v>
      </c>
      <c r="B225" s="67"/>
      <c r="C225" s="16" t="s">
        <v>115</v>
      </c>
      <c r="D225" s="16" t="s">
        <v>19</v>
      </c>
      <c r="E225" s="24">
        <v>100</v>
      </c>
      <c r="F225" s="16"/>
      <c r="G225" s="16"/>
      <c r="H225" s="16"/>
      <c r="I225" s="16"/>
      <c r="J225" s="16"/>
      <c r="K225" s="16"/>
      <c r="L225" s="18"/>
    </row>
    <row r="226" spans="1:13" ht="13.5" thickBot="1">
      <c r="A226" s="68"/>
      <c r="B226" s="69"/>
      <c r="C226" s="16" t="s">
        <v>53</v>
      </c>
      <c r="D226" s="16"/>
      <c r="E226" s="24">
        <v>100</v>
      </c>
      <c r="F226" s="16" t="s">
        <v>57</v>
      </c>
      <c r="G226" s="16" t="s">
        <v>54</v>
      </c>
      <c r="H226" s="16">
        <v>0.2</v>
      </c>
      <c r="I226" s="16">
        <v>0.7</v>
      </c>
      <c r="J226" s="16">
        <v>0.7</v>
      </c>
      <c r="K226" s="16">
        <v>246</v>
      </c>
      <c r="L226" s="18">
        <v>239</v>
      </c>
      <c r="M226" s="23">
        <f>100*(K226*(H226+I226+J226)+K227*(H227+I227+J227)+K228*(H228+I228+J228))/(E226*1000)</f>
        <v>6.2466</v>
      </c>
    </row>
    <row r="227" spans="1:12" ht="13.5" thickBot="1">
      <c r="A227" s="68"/>
      <c r="B227" s="69"/>
      <c r="C227" s="16" t="s">
        <v>55</v>
      </c>
      <c r="D227" s="16"/>
      <c r="E227" s="24"/>
      <c r="F227" s="16" t="s">
        <v>57</v>
      </c>
      <c r="G227" s="16" t="s">
        <v>54</v>
      </c>
      <c r="H227" s="16">
        <v>1.9</v>
      </c>
      <c r="I227" s="16">
        <v>4.8</v>
      </c>
      <c r="J227" s="16">
        <v>9.9</v>
      </c>
      <c r="K227" s="16">
        <v>251</v>
      </c>
      <c r="L227" s="18">
        <v>246</v>
      </c>
    </row>
    <row r="228" spans="1:12" ht="13.5" thickBot="1">
      <c r="A228" s="70"/>
      <c r="B228" s="71"/>
      <c r="C228" s="16" t="s">
        <v>59</v>
      </c>
      <c r="D228" s="16"/>
      <c r="E228" s="24"/>
      <c r="F228" s="16" t="s">
        <v>57</v>
      </c>
      <c r="G228" s="16" t="s">
        <v>54</v>
      </c>
      <c r="H228" s="16">
        <v>6.5</v>
      </c>
      <c r="I228" s="16">
        <v>0.3</v>
      </c>
      <c r="J228" s="16">
        <v>0</v>
      </c>
      <c r="K228" s="16">
        <v>248</v>
      </c>
      <c r="L228" s="18">
        <v>240</v>
      </c>
    </row>
    <row r="229" spans="1:12" ht="39" customHeight="1" thickBot="1">
      <c r="A229" s="66" t="s">
        <v>112</v>
      </c>
      <c r="B229" s="67"/>
      <c r="C229" s="16" t="s">
        <v>116</v>
      </c>
      <c r="D229" s="16" t="s">
        <v>19</v>
      </c>
      <c r="E229" s="24">
        <v>160</v>
      </c>
      <c r="F229" s="16"/>
      <c r="G229" s="16"/>
      <c r="H229" s="16"/>
      <c r="I229" s="16"/>
      <c r="J229" s="16"/>
      <c r="K229" s="16"/>
      <c r="L229" s="18"/>
    </row>
    <row r="230" spans="1:13" ht="13.5" thickBot="1">
      <c r="A230" s="68"/>
      <c r="B230" s="69"/>
      <c r="C230" s="16" t="s">
        <v>53</v>
      </c>
      <c r="D230" s="16"/>
      <c r="E230" s="24">
        <v>160</v>
      </c>
      <c r="F230" s="16" t="s">
        <v>54</v>
      </c>
      <c r="G230" s="16" t="s">
        <v>54</v>
      </c>
      <c r="H230" s="16">
        <v>0.1</v>
      </c>
      <c r="I230" s="16">
        <v>0.6</v>
      </c>
      <c r="J230" s="16">
        <v>0</v>
      </c>
      <c r="K230" s="16">
        <v>247</v>
      </c>
      <c r="L230" s="18">
        <v>240</v>
      </c>
      <c r="M230" s="23">
        <f>100*(K230*(H230+I230+J230)+K231*(H231+I231+J231))/(E230*1000)</f>
        <v>0.10806249999999998</v>
      </c>
    </row>
    <row r="231" spans="1:12" ht="13.5" thickBot="1">
      <c r="A231" s="70"/>
      <c r="B231" s="71"/>
      <c r="C231" s="16" t="s">
        <v>55</v>
      </c>
      <c r="D231" s="16"/>
      <c r="E231" s="24"/>
      <c r="F231" s="16" t="s">
        <v>54</v>
      </c>
      <c r="G231" s="16" t="s">
        <v>54</v>
      </c>
      <c r="H231" s="16">
        <v>0</v>
      </c>
      <c r="I231" s="16">
        <v>0</v>
      </c>
      <c r="J231" s="16">
        <v>0</v>
      </c>
      <c r="K231" s="16">
        <v>247</v>
      </c>
      <c r="L231" s="18">
        <v>246</v>
      </c>
    </row>
    <row r="232" spans="1:12" ht="39" customHeight="1" thickBot="1">
      <c r="A232" s="66" t="s">
        <v>117</v>
      </c>
      <c r="B232" s="67"/>
      <c r="C232" s="16" t="s">
        <v>118</v>
      </c>
      <c r="D232" s="16" t="s">
        <v>119</v>
      </c>
      <c r="E232" s="24">
        <v>160</v>
      </c>
      <c r="F232" s="16"/>
      <c r="G232" s="16"/>
      <c r="H232" s="16"/>
      <c r="I232" s="16"/>
      <c r="J232" s="16"/>
      <c r="K232" s="16"/>
      <c r="L232" s="18"/>
    </row>
    <row r="233" spans="1:13" ht="13.5" thickBot="1">
      <c r="A233" s="68"/>
      <c r="B233" s="69"/>
      <c r="C233" s="16" t="s">
        <v>53</v>
      </c>
      <c r="D233" s="16"/>
      <c r="E233" s="24">
        <v>160</v>
      </c>
      <c r="F233" s="16" t="s">
        <v>54</v>
      </c>
      <c r="G233" s="16" t="s">
        <v>54</v>
      </c>
      <c r="H233" s="16">
        <v>0.7</v>
      </c>
      <c r="I233" s="16">
        <v>8.3</v>
      </c>
      <c r="J233" s="16">
        <v>2.4</v>
      </c>
      <c r="K233" s="16">
        <v>244</v>
      </c>
      <c r="L233" s="18">
        <v>238</v>
      </c>
      <c r="M233" s="23">
        <f>100*(K233*(H233+I233+J233)+K234*(H234+I234+J234))/(E233*1000)</f>
        <v>1.7385</v>
      </c>
    </row>
    <row r="234" spans="1:12" ht="13.5" thickBot="1">
      <c r="A234" s="70"/>
      <c r="B234" s="71"/>
      <c r="C234" s="16" t="s">
        <v>55</v>
      </c>
      <c r="D234" s="16"/>
      <c r="E234" s="24"/>
      <c r="F234" s="16" t="s">
        <v>54</v>
      </c>
      <c r="G234" s="16" t="s">
        <v>54</v>
      </c>
      <c r="H234" s="16">
        <v>0</v>
      </c>
      <c r="I234" s="16">
        <v>0</v>
      </c>
      <c r="J234" s="16">
        <v>0</v>
      </c>
      <c r="K234" s="16">
        <v>244</v>
      </c>
      <c r="L234" s="18">
        <v>238</v>
      </c>
    </row>
    <row r="235" spans="1:12" ht="39" customHeight="1" thickBot="1">
      <c r="A235" s="66" t="s">
        <v>117</v>
      </c>
      <c r="B235" s="67"/>
      <c r="C235" s="16" t="s">
        <v>120</v>
      </c>
      <c r="D235" s="16" t="s">
        <v>119</v>
      </c>
      <c r="E235" s="24">
        <v>160</v>
      </c>
      <c r="F235" s="16"/>
      <c r="G235" s="16"/>
      <c r="H235" s="16"/>
      <c r="I235" s="16"/>
      <c r="J235" s="16"/>
      <c r="K235" s="16"/>
      <c r="L235" s="18"/>
    </row>
    <row r="236" spans="1:13" ht="13.5" thickBot="1">
      <c r="A236" s="70"/>
      <c r="B236" s="71"/>
      <c r="C236" s="16" t="s">
        <v>53</v>
      </c>
      <c r="D236" s="16"/>
      <c r="E236" s="24">
        <v>160</v>
      </c>
      <c r="F236" s="16" t="s">
        <v>54</v>
      </c>
      <c r="G236" s="16" t="s">
        <v>54</v>
      </c>
      <c r="H236" s="16">
        <v>61.8</v>
      </c>
      <c r="I236" s="16">
        <v>55</v>
      </c>
      <c r="J236" s="16">
        <v>98.8</v>
      </c>
      <c r="K236" s="16">
        <v>241</v>
      </c>
      <c r="L236" s="18">
        <v>230</v>
      </c>
      <c r="M236" s="23">
        <f>100*(K236*(H236+I236+J236))/(E236*1000)</f>
        <v>32.47475</v>
      </c>
    </row>
    <row r="237" spans="1:12" ht="39" customHeight="1" thickBot="1">
      <c r="A237" s="66" t="s">
        <v>117</v>
      </c>
      <c r="B237" s="67"/>
      <c r="C237" s="16" t="s">
        <v>121</v>
      </c>
      <c r="D237" s="16" t="s">
        <v>119</v>
      </c>
      <c r="E237" s="24">
        <v>160</v>
      </c>
      <c r="F237" s="16"/>
      <c r="G237" s="16"/>
      <c r="H237" s="16"/>
      <c r="I237" s="16"/>
      <c r="J237" s="16"/>
      <c r="K237" s="16"/>
      <c r="L237" s="18"/>
    </row>
    <row r="238" spans="1:13" ht="13.5" thickBot="1">
      <c r="A238" s="68"/>
      <c r="B238" s="69"/>
      <c r="C238" s="16" t="s">
        <v>53</v>
      </c>
      <c r="D238" s="16"/>
      <c r="E238" s="24">
        <v>160</v>
      </c>
      <c r="F238" s="16" t="s">
        <v>54</v>
      </c>
      <c r="G238" s="16" t="s">
        <v>54</v>
      </c>
      <c r="H238" s="16">
        <v>0</v>
      </c>
      <c r="I238" s="16">
        <v>0</v>
      </c>
      <c r="J238" s="16">
        <v>0</v>
      </c>
      <c r="K238" s="16">
        <v>244</v>
      </c>
      <c r="L238" s="18">
        <v>243</v>
      </c>
      <c r="M238" s="23">
        <f>100*(K238*(H238+I238+J238)+K239*(H239+I239+J239))/(E238*1000)</f>
        <v>10.842749999999999</v>
      </c>
    </row>
    <row r="239" spans="1:12" ht="13.5" thickBot="1">
      <c r="A239" s="70"/>
      <c r="B239" s="71"/>
      <c r="C239" s="16" t="s">
        <v>55</v>
      </c>
      <c r="D239" s="16"/>
      <c r="E239" s="24"/>
      <c r="F239" s="16" t="s">
        <v>54</v>
      </c>
      <c r="G239" s="16" t="s">
        <v>54</v>
      </c>
      <c r="H239" s="16">
        <v>25.2</v>
      </c>
      <c r="I239" s="16">
        <v>16.1</v>
      </c>
      <c r="J239" s="16">
        <v>29.8</v>
      </c>
      <c r="K239" s="16">
        <v>244</v>
      </c>
      <c r="L239" s="18">
        <v>236</v>
      </c>
    </row>
    <row r="240" spans="1:12" ht="39" customHeight="1" thickBot="1">
      <c r="A240" s="66" t="s">
        <v>117</v>
      </c>
      <c r="B240" s="67"/>
      <c r="C240" s="16" t="s">
        <v>122</v>
      </c>
      <c r="D240" s="16" t="s">
        <v>119</v>
      </c>
      <c r="E240" s="24">
        <v>100</v>
      </c>
      <c r="F240" s="16"/>
      <c r="G240" s="16"/>
      <c r="H240" s="16"/>
      <c r="I240" s="16"/>
      <c r="J240" s="16"/>
      <c r="K240" s="16"/>
      <c r="L240" s="18"/>
    </row>
    <row r="241" spans="1:13" ht="13.5" thickBot="1">
      <c r="A241" s="70"/>
      <c r="B241" s="71"/>
      <c r="C241" s="16" t="s">
        <v>53</v>
      </c>
      <c r="D241" s="16"/>
      <c r="E241" s="24">
        <v>100</v>
      </c>
      <c r="F241" s="16" t="s">
        <v>54</v>
      </c>
      <c r="G241" s="16" t="s">
        <v>54</v>
      </c>
      <c r="H241" s="16">
        <v>20.1</v>
      </c>
      <c r="I241" s="16">
        <v>44.6</v>
      </c>
      <c r="J241" s="16">
        <v>29.5</v>
      </c>
      <c r="K241" s="16">
        <v>239</v>
      </c>
      <c r="L241" s="18">
        <v>230</v>
      </c>
      <c r="M241" s="23">
        <f>100*(K241*(H241+I241+J241))/(E241*1000)</f>
        <v>22.5138</v>
      </c>
    </row>
    <row r="242" spans="1:12" ht="39" customHeight="1" thickBot="1">
      <c r="A242" s="66" t="s">
        <v>117</v>
      </c>
      <c r="B242" s="67"/>
      <c r="C242" s="16" t="s">
        <v>123</v>
      </c>
      <c r="D242" s="16" t="s">
        <v>119</v>
      </c>
      <c r="E242" s="24">
        <v>160</v>
      </c>
      <c r="F242" s="16"/>
      <c r="G242" s="16"/>
      <c r="H242" s="16"/>
      <c r="I242" s="16"/>
      <c r="J242" s="16"/>
      <c r="K242" s="16"/>
      <c r="L242" s="18"/>
    </row>
    <row r="243" spans="1:13" ht="13.5" thickBot="1">
      <c r="A243" s="68"/>
      <c r="B243" s="69"/>
      <c r="C243" s="16" t="s">
        <v>53</v>
      </c>
      <c r="D243" s="16"/>
      <c r="E243" s="24">
        <v>160</v>
      </c>
      <c r="F243" s="16" t="s">
        <v>57</v>
      </c>
      <c r="G243" s="16" t="s">
        <v>54</v>
      </c>
      <c r="H243" s="16">
        <v>18.4</v>
      </c>
      <c r="I243" s="16">
        <v>6.1</v>
      </c>
      <c r="J243" s="16">
        <v>24.3</v>
      </c>
      <c r="K243" s="16">
        <v>232</v>
      </c>
      <c r="L243" s="18">
        <v>226</v>
      </c>
      <c r="M243" s="23">
        <f>100*(K243*(H243+I243+J243)+K244*(H244+I244+J244))/(E243*1000)</f>
        <v>10.990999999999998</v>
      </c>
    </row>
    <row r="244" spans="1:12" ht="13.5" thickBot="1">
      <c r="A244" s="70"/>
      <c r="B244" s="71"/>
      <c r="C244" s="16" t="s">
        <v>55</v>
      </c>
      <c r="D244" s="16"/>
      <c r="E244" s="24"/>
      <c r="F244" s="16" t="s">
        <v>57</v>
      </c>
      <c r="G244" s="16" t="s">
        <v>54</v>
      </c>
      <c r="H244" s="16">
        <v>23.8</v>
      </c>
      <c r="I244" s="16">
        <v>0.6</v>
      </c>
      <c r="J244" s="16">
        <v>2.6</v>
      </c>
      <c r="K244" s="16">
        <v>232</v>
      </c>
      <c r="L244" s="18">
        <v>228</v>
      </c>
    </row>
    <row r="245" spans="1:12" ht="39" customHeight="1" thickBot="1">
      <c r="A245" s="66" t="s">
        <v>117</v>
      </c>
      <c r="B245" s="67"/>
      <c r="C245" s="16" t="s">
        <v>124</v>
      </c>
      <c r="D245" s="16" t="s">
        <v>119</v>
      </c>
      <c r="E245" s="24">
        <v>100</v>
      </c>
      <c r="F245" s="16"/>
      <c r="G245" s="16"/>
      <c r="H245" s="16"/>
      <c r="I245" s="16"/>
      <c r="J245" s="16"/>
      <c r="K245" s="16"/>
      <c r="L245" s="19"/>
    </row>
    <row r="246" spans="1:13" ht="13.5" thickBot="1">
      <c r="A246" s="68"/>
      <c r="B246" s="69"/>
      <c r="C246" s="16" t="s">
        <v>53</v>
      </c>
      <c r="D246" s="16"/>
      <c r="E246" s="24">
        <v>100</v>
      </c>
      <c r="F246" s="16" t="s">
        <v>54</v>
      </c>
      <c r="G246" s="16" t="s">
        <v>54</v>
      </c>
      <c r="H246" s="16">
        <v>3.8</v>
      </c>
      <c r="I246" s="16">
        <v>0</v>
      </c>
      <c r="J246" s="16">
        <v>0</v>
      </c>
      <c r="K246" s="16">
        <v>239</v>
      </c>
      <c r="L246" s="19">
        <v>235</v>
      </c>
      <c r="M246" s="23">
        <f>100*(K246*(H246+I246+J246)+K247*(H247+I247+J247))/(E246*1000)</f>
        <v>3.9582</v>
      </c>
    </row>
    <row r="247" spans="1:12" ht="13.5" thickBot="1">
      <c r="A247" s="70"/>
      <c r="B247" s="71"/>
      <c r="C247" s="16" t="s">
        <v>55</v>
      </c>
      <c r="D247" s="16"/>
      <c r="E247" s="24"/>
      <c r="F247" s="16" t="s">
        <v>57</v>
      </c>
      <c r="G247" s="16" t="s">
        <v>54</v>
      </c>
      <c r="H247" s="16">
        <v>4</v>
      </c>
      <c r="I247" s="16">
        <v>7.9</v>
      </c>
      <c r="J247" s="16">
        <v>0.6</v>
      </c>
      <c r="K247" s="16">
        <v>244</v>
      </c>
      <c r="L247" s="19">
        <v>237</v>
      </c>
    </row>
    <row r="248" spans="1:12" ht="39" customHeight="1" thickBot="1">
      <c r="A248" s="66" t="s">
        <v>117</v>
      </c>
      <c r="B248" s="67"/>
      <c r="C248" s="16" t="s">
        <v>125</v>
      </c>
      <c r="D248" s="16" t="s">
        <v>119</v>
      </c>
      <c r="E248" s="24">
        <v>100</v>
      </c>
      <c r="F248" s="16"/>
      <c r="G248" s="16"/>
      <c r="H248" s="16"/>
      <c r="I248" s="16"/>
      <c r="J248" s="16"/>
      <c r="K248" s="16"/>
      <c r="L248" s="17"/>
    </row>
    <row r="249" spans="1:13" ht="13.5" thickBot="1">
      <c r="A249" s="70"/>
      <c r="B249" s="71"/>
      <c r="C249" s="16" t="s">
        <v>53</v>
      </c>
      <c r="D249" s="20"/>
      <c r="E249" s="24">
        <v>100</v>
      </c>
      <c r="F249" s="20" t="s">
        <v>54</v>
      </c>
      <c r="G249" s="20" t="s">
        <v>54</v>
      </c>
      <c r="H249" s="20">
        <v>0.9</v>
      </c>
      <c r="I249" s="20">
        <v>5.6</v>
      </c>
      <c r="J249" s="20">
        <v>2.4</v>
      </c>
      <c r="K249" s="20">
        <v>231</v>
      </c>
      <c r="L249" s="19">
        <v>229</v>
      </c>
      <c r="M249" s="23">
        <f>100*(K249*(H249+I249+J249))/(E249*1000)</f>
        <v>2.0559</v>
      </c>
    </row>
    <row r="250" spans="1:12" ht="39" customHeight="1" thickBot="1">
      <c r="A250" s="66" t="s">
        <v>117</v>
      </c>
      <c r="B250" s="67"/>
      <c r="C250" s="16" t="s">
        <v>126</v>
      </c>
      <c r="D250" s="16" t="s">
        <v>119</v>
      </c>
      <c r="E250" s="24">
        <v>160</v>
      </c>
      <c r="F250" s="16"/>
      <c r="G250" s="16"/>
      <c r="H250" s="20"/>
      <c r="I250" s="20"/>
      <c r="J250" s="20"/>
      <c r="K250" s="20"/>
      <c r="L250" s="19"/>
    </row>
    <row r="251" spans="1:13" ht="13.5" thickBot="1">
      <c r="A251" s="68"/>
      <c r="B251" s="69"/>
      <c r="C251" s="16" t="s">
        <v>53</v>
      </c>
      <c r="D251" s="16"/>
      <c r="E251" s="24">
        <v>160</v>
      </c>
      <c r="F251" s="16" t="s">
        <v>57</v>
      </c>
      <c r="G251" s="16" t="s">
        <v>54</v>
      </c>
      <c r="H251" s="20">
        <v>0.5</v>
      </c>
      <c r="I251" s="20">
        <v>20.6</v>
      </c>
      <c r="J251" s="20">
        <v>8</v>
      </c>
      <c r="K251" s="20">
        <v>242</v>
      </c>
      <c r="L251" s="19">
        <v>237</v>
      </c>
      <c r="M251" s="23">
        <f>100*(K251*(H251+I251+J251)+K252*(H252+I252+J252)+K253*(H253+I253+J253))/(E251*1000)</f>
        <v>7.3805</v>
      </c>
    </row>
    <row r="252" spans="1:12" ht="13.5" thickBot="1">
      <c r="A252" s="68"/>
      <c r="B252" s="69"/>
      <c r="C252" s="16" t="s">
        <v>55</v>
      </c>
      <c r="D252" s="16"/>
      <c r="E252" s="24"/>
      <c r="F252" s="16" t="s">
        <v>57</v>
      </c>
      <c r="G252" s="16" t="s">
        <v>54</v>
      </c>
      <c r="H252" s="20">
        <v>4.3</v>
      </c>
      <c r="I252" s="20">
        <v>2.7</v>
      </c>
      <c r="J252" s="20">
        <v>8.8</v>
      </c>
      <c r="K252" s="20">
        <v>243</v>
      </c>
      <c r="L252" s="19">
        <v>236</v>
      </c>
    </row>
    <row r="253" spans="1:12" ht="13.5" thickBot="1">
      <c r="A253" s="70"/>
      <c r="B253" s="71"/>
      <c r="C253" s="16" t="s">
        <v>59</v>
      </c>
      <c r="D253" s="16"/>
      <c r="E253" s="24"/>
      <c r="F253" s="16" t="s">
        <v>57</v>
      </c>
      <c r="G253" s="16" t="s">
        <v>54</v>
      </c>
      <c r="H253" s="20">
        <v>0.5</v>
      </c>
      <c r="I253" s="20">
        <v>2.8</v>
      </c>
      <c r="J253" s="20">
        <v>0.5</v>
      </c>
      <c r="K253" s="20">
        <v>244</v>
      </c>
      <c r="L253" s="19">
        <v>240</v>
      </c>
    </row>
    <row r="254" spans="1:12" ht="26.25" customHeight="1" thickBot="1">
      <c r="A254" s="66" t="s">
        <v>127</v>
      </c>
      <c r="B254" s="67"/>
      <c r="C254" s="16" t="s">
        <v>128</v>
      </c>
      <c r="D254" s="16" t="s">
        <v>14</v>
      </c>
      <c r="E254" s="24">
        <v>160</v>
      </c>
      <c r="F254" s="16"/>
      <c r="G254" s="16"/>
      <c r="H254" s="16"/>
      <c r="I254" s="16"/>
      <c r="J254" s="16"/>
      <c r="K254" s="16"/>
      <c r="L254" s="18"/>
    </row>
    <row r="255" spans="1:13" ht="13.5" thickBot="1">
      <c r="A255" s="68"/>
      <c r="B255" s="69"/>
      <c r="C255" s="16" t="s">
        <v>53</v>
      </c>
      <c r="D255" s="16"/>
      <c r="E255" s="24">
        <v>160</v>
      </c>
      <c r="F255" s="16" t="s">
        <v>57</v>
      </c>
      <c r="G255" s="16" t="s">
        <v>54</v>
      </c>
      <c r="H255" s="16">
        <v>8.4</v>
      </c>
      <c r="I255" s="16">
        <v>25.2</v>
      </c>
      <c r="J255" s="16">
        <v>1.9</v>
      </c>
      <c r="K255" s="16">
        <v>250</v>
      </c>
      <c r="L255" s="18">
        <v>240</v>
      </c>
      <c r="M255" s="23">
        <f>100*(K255*(H255+I255+J255)+K256*(H256+I256+J256)+K257*(H257+I257+J257))/(E255*1000)</f>
        <v>7.075375</v>
      </c>
    </row>
    <row r="256" spans="1:12" ht="13.5" thickBot="1">
      <c r="A256" s="68"/>
      <c r="B256" s="69"/>
      <c r="C256" s="16" t="s">
        <v>55</v>
      </c>
      <c r="D256" s="16"/>
      <c r="E256" s="24"/>
      <c r="F256" s="16" t="s">
        <v>57</v>
      </c>
      <c r="G256" s="16" t="s">
        <v>54</v>
      </c>
      <c r="H256" s="16">
        <v>0</v>
      </c>
      <c r="I256" s="16">
        <v>0.5</v>
      </c>
      <c r="J256" s="16">
        <v>7.1</v>
      </c>
      <c r="K256" s="16">
        <v>250</v>
      </c>
      <c r="L256" s="18">
        <v>245</v>
      </c>
    </row>
    <row r="257" spans="1:12" ht="13.5" thickBot="1">
      <c r="A257" s="70"/>
      <c r="B257" s="71"/>
      <c r="C257" s="16" t="s">
        <v>59</v>
      </c>
      <c r="D257" s="16"/>
      <c r="E257" s="24"/>
      <c r="F257" s="16" t="s">
        <v>57</v>
      </c>
      <c r="G257" s="16" t="s">
        <v>54</v>
      </c>
      <c r="H257" s="16">
        <v>0.1</v>
      </c>
      <c r="I257" s="16">
        <v>0.6</v>
      </c>
      <c r="J257" s="16">
        <v>1.5</v>
      </c>
      <c r="K257" s="16">
        <v>248</v>
      </c>
      <c r="L257" s="18">
        <v>242</v>
      </c>
    </row>
    <row r="258" spans="1:12" ht="26.25" customHeight="1" thickBot="1">
      <c r="A258" s="66" t="s">
        <v>127</v>
      </c>
      <c r="B258" s="67"/>
      <c r="C258" s="16" t="s">
        <v>129</v>
      </c>
      <c r="D258" s="16" t="s">
        <v>14</v>
      </c>
      <c r="E258" s="24">
        <v>160</v>
      </c>
      <c r="F258" s="16"/>
      <c r="G258" s="16"/>
      <c r="H258" s="16"/>
      <c r="I258" s="16"/>
      <c r="J258" s="16"/>
      <c r="K258" s="16"/>
      <c r="L258" s="18"/>
    </row>
    <row r="259" spans="1:13" ht="13.5" thickBot="1">
      <c r="A259" s="68"/>
      <c r="B259" s="69"/>
      <c r="C259" s="16" t="s">
        <v>53</v>
      </c>
      <c r="D259" s="16"/>
      <c r="E259" s="24">
        <v>160</v>
      </c>
      <c r="F259" s="16" t="s">
        <v>57</v>
      </c>
      <c r="G259" s="16" t="s">
        <v>54</v>
      </c>
      <c r="H259" s="16">
        <v>1.5</v>
      </c>
      <c r="I259" s="16">
        <v>3.6</v>
      </c>
      <c r="J259" s="16">
        <v>0.1</v>
      </c>
      <c r="K259" s="16">
        <v>238</v>
      </c>
      <c r="L259" s="18">
        <v>230</v>
      </c>
      <c r="M259" s="23">
        <f>100*(K259*(H259+I259+J259)+K260*(H260+I260+J260))/(E259*1000)</f>
        <v>1.7066875</v>
      </c>
    </row>
    <row r="260" spans="1:12" ht="13.5" thickBot="1">
      <c r="A260" s="70"/>
      <c r="B260" s="71"/>
      <c r="C260" s="16" t="s">
        <v>55</v>
      </c>
      <c r="D260" s="16"/>
      <c r="E260" s="24"/>
      <c r="F260" s="16" t="s">
        <v>57</v>
      </c>
      <c r="G260" s="16" t="s">
        <v>54</v>
      </c>
      <c r="H260" s="16">
        <v>1.5</v>
      </c>
      <c r="I260" s="16">
        <v>4.5</v>
      </c>
      <c r="J260" s="16">
        <v>0.3</v>
      </c>
      <c r="K260" s="16">
        <v>237</v>
      </c>
      <c r="L260" s="18">
        <v>229</v>
      </c>
    </row>
    <row r="261" spans="1:12" ht="26.25" customHeight="1" thickBot="1">
      <c r="A261" s="66" t="s">
        <v>127</v>
      </c>
      <c r="B261" s="67"/>
      <c r="C261" s="16" t="s">
        <v>130</v>
      </c>
      <c r="D261" s="16" t="s">
        <v>14</v>
      </c>
      <c r="E261" s="24">
        <v>160</v>
      </c>
      <c r="F261" s="16"/>
      <c r="G261" s="16"/>
      <c r="H261" s="16"/>
      <c r="I261" s="16"/>
      <c r="J261" s="16"/>
      <c r="K261" s="16"/>
      <c r="L261" s="18"/>
    </row>
    <row r="262" spans="1:13" ht="13.5" thickBot="1">
      <c r="A262" s="68"/>
      <c r="B262" s="69"/>
      <c r="C262" s="16" t="s">
        <v>53</v>
      </c>
      <c r="D262" s="16"/>
      <c r="E262" s="24">
        <v>160</v>
      </c>
      <c r="F262" s="16" t="s">
        <v>57</v>
      </c>
      <c r="G262" s="16" t="s">
        <v>54</v>
      </c>
      <c r="H262" s="16">
        <v>17.3</v>
      </c>
      <c r="I262" s="16">
        <v>22.3</v>
      </c>
      <c r="J262" s="16">
        <v>15.2</v>
      </c>
      <c r="K262" s="16">
        <v>226</v>
      </c>
      <c r="L262" s="18">
        <v>221</v>
      </c>
      <c r="M262" s="23">
        <f>100*(K262*(H262+I262+J262)+K263*(H263+I263+J263)+K264*(H264+I264+J264)+K265*(H265+I265+J265))/(E262*1000)</f>
        <v>10.169999999999998</v>
      </c>
    </row>
    <row r="263" spans="1:12" ht="13.5" thickBot="1">
      <c r="A263" s="68"/>
      <c r="B263" s="69"/>
      <c r="C263" s="16" t="s">
        <v>55</v>
      </c>
      <c r="D263" s="16"/>
      <c r="E263" s="24"/>
      <c r="F263" s="16" t="s">
        <v>57</v>
      </c>
      <c r="G263" s="16" t="s">
        <v>54</v>
      </c>
      <c r="H263" s="16">
        <v>3.4</v>
      </c>
      <c r="I263" s="16">
        <v>0.2</v>
      </c>
      <c r="J263" s="16">
        <v>2.8</v>
      </c>
      <c r="K263" s="16">
        <v>226</v>
      </c>
      <c r="L263" s="18">
        <v>223</v>
      </c>
    </row>
    <row r="264" spans="1:12" ht="13.5" thickBot="1">
      <c r="A264" s="68"/>
      <c r="B264" s="69"/>
      <c r="C264" s="16" t="s">
        <v>59</v>
      </c>
      <c r="D264" s="16"/>
      <c r="E264" s="24"/>
      <c r="F264" s="16" t="s">
        <v>57</v>
      </c>
      <c r="G264" s="16" t="s">
        <v>54</v>
      </c>
      <c r="H264" s="16">
        <v>4.8</v>
      </c>
      <c r="I264" s="16">
        <v>5.9</v>
      </c>
      <c r="J264" s="16">
        <v>0.1</v>
      </c>
      <c r="K264" s="16">
        <v>226</v>
      </c>
      <c r="L264" s="18">
        <v>223</v>
      </c>
    </row>
    <row r="265" spans="1:12" ht="13.5" thickBot="1">
      <c r="A265" s="70"/>
      <c r="B265" s="71"/>
      <c r="C265" s="16" t="s">
        <v>64</v>
      </c>
      <c r="D265" s="16"/>
      <c r="E265" s="24"/>
      <c r="F265" s="16" t="s">
        <v>57</v>
      </c>
      <c r="G265" s="16" t="s">
        <v>54</v>
      </c>
      <c r="H265" s="16">
        <v>0</v>
      </c>
      <c r="I265" s="16">
        <v>0</v>
      </c>
      <c r="J265" s="16">
        <v>0</v>
      </c>
      <c r="K265" s="16">
        <v>227</v>
      </c>
      <c r="L265" s="18">
        <v>221</v>
      </c>
    </row>
    <row r="266" spans="1:12" ht="26.25" customHeight="1" thickBot="1">
      <c r="A266" s="66" t="s">
        <v>127</v>
      </c>
      <c r="B266" s="67"/>
      <c r="C266" s="16" t="s">
        <v>131</v>
      </c>
      <c r="D266" s="16" t="s">
        <v>14</v>
      </c>
      <c r="E266" s="24">
        <v>160</v>
      </c>
      <c r="F266" s="16"/>
      <c r="G266" s="16"/>
      <c r="H266" s="16"/>
      <c r="I266" s="16"/>
      <c r="J266" s="16"/>
      <c r="K266" s="16"/>
      <c r="L266" s="18"/>
    </row>
    <row r="267" spans="1:13" ht="13.5" thickBot="1">
      <c r="A267" s="68"/>
      <c r="B267" s="69"/>
      <c r="C267" s="16" t="s">
        <v>53</v>
      </c>
      <c r="D267" s="16"/>
      <c r="E267" s="24">
        <v>160</v>
      </c>
      <c r="F267" s="16" t="s">
        <v>54</v>
      </c>
      <c r="G267" s="16" t="s">
        <v>54</v>
      </c>
      <c r="H267" s="16">
        <v>2.5</v>
      </c>
      <c r="I267" s="16">
        <v>0.9</v>
      </c>
      <c r="J267" s="16">
        <v>3</v>
      </c>
      <c r="K267" s="16">
        <v>225</v>
      </c>
      <c r="L267" s="18">
        <v>220</v>
      </c>
      <c r="M267" s="23">
        <f>100*(K267*(H267+I267+J267)+K268*(H268+I268+J268)+K269*(H269+I269+J269))/(E267*1000)</f>
        <v>5.08075</v>
      </c>
    </row>
    <row r="268" spans="1:12" ht="13.5" thickBot="1">
      <c r="A268" s="68"/>
      <c r="B268" s="69"/>
      <c r="C268" s="16" t="s">
        <v>55</v>
      </c>
      <c r="D268" s="16"/>
      <c r="E268" s="24"/>
      <c r="F268" s="16" t="s">
        <v>54</v>
      </c>
      <c r="G268" s="16" t="s">
        <v>54</v>
      </c>
      <c r="H268" s="16">
        <v>5.6</v>
      </c>
      <c r="I268" s="16">
        <v>2.6</v>
      </c>
      <c r="J268" s="16">
        <v>1.1</v>
      </c>
      <c r="K268" s="16">
        <v>224</v>
      </c>
      <c r="L268" s="18">
        <v>220</v>
      </c>
    </row>
    <row r="269" spans="1:12" ht="13.5" thickBot="1">
      <c r="A269" s="70"/>
      <c r="B269" s="71"/>
      <c r="C269" s="16" t="s">
        <v>59</v>
      </c>
      <c r="D269" s="16"/>
      <c r="E269" s="24"/>
      <c r="F269" s="16" t="s">
        <v>54</v>
      </c>
      <c r="G269" s="16" t="s">
        <v>54</v>
      </c>
      <c r="H269" s="16">
        <v>15.5</v>
      </c>
      <c r="I269" s="16">
        <v>0.4</v>
      </c>
      <c r="J269" s="16">
        <v>3.7</v>
      </c>
      <c r="K269" s="16">
        <v>235</v>
      </c>
      <c r="L269" s="18">
        <v>228</v>
      </c>
    </row>
    <row r="270" spans="1:12" ht="26.25" customHeight="1" thickBot="1">
      <c r="A270" s="66" t="s">
        <v>127</v>
      </c>
      <c r="B270" s="67"/>
      <c r="C270" s="16" t="s">
        <v>132</v>
      </c>
      <c r="D270" s="16" t="s">
        <v>14</v>
      </c>
      <c r="E270" s="24">
        <v>160</v>
      </c>
      <c r="F270" s="16"/>
      <c r="G270" s="16"/>
      <c r="H270" s="16"/>
      <c r="I270" s="16"/>
      <c r="J270" s="16"/>
      <c r="K270" s="16"/>
      <c r="L270" s="18"/>
    </row>
    <row r="271" spans="1:13" ht="13.5" thickBot="1">
      <c r="A271" s="70"/>
      <c r="B271" s="71"/>
      <c r="C271" s="16" t="s">
        <v>53</v>
      </c>
      <c r="D271" s="16"/>
      <c r="E271" s="24">
        <v>160</v>
      </c>
      <c r="F271" s="16" t="s">
        <v>54</v>
      </c>
      <c r="G271" s="16" t="s">
        <v>133</v>
      </c>
      <c r="H271" s="16">
        <v>15.5</v>
      </c>
      <c r="I271" s="16">
        <v>0.4</v>
      </c>
      <c r="J271" s="16">
        <v>3.7</v>
      </c>
      <c r="K271" s="16">
        <v>235</v>
      </c>
      <c r="L271" s="18">
        <v>229</v>
      </c>
      <c r="M271" s="23">
        <f>100*(K271*(H271+I271+J271))/(E271*1000)</f>
        <v>2.87875</v>
      </c>
    </row>
    <row r="272" spans="1:12" ht="39" thickBot="1">
      <c r="A272" s="66" t="s">
        <v>127</v>
      </c>
      <c r="B272" s="67"/>
      <c r="C272" s="16" t="s">
        <v>134</v>
      </c>
      <c r="D272" s="16" t="s">
        <v>14</v>
      </c>
      <c r="E272" s="24">
        <v>160</v>
      </c>
      <c r="F272" s="16"/>
      <c r="G272" s="16"/>
      <c r="H272" s="16"/>
      <c r="I272" s="16"/>
      <c r="J272" s="16"/>
      <c r="K272" s="16"/>
      <c r="L272" s="18"/>
    </row>
    <row r="273" spans="1:13" ht="13.5" thickBot="1">
      <c r="A273" s="68"/>
      <c r="B273" s="69"/>
      <c r="C273" s="16" t="s">
        <v>53</v>
      </c>
      <c r="D273" s="16"/>
      <c r="E273" s="24">
        <v>160</v>
      </c>
      <c r="F273" s="16" t="s">
        <v>54</v>
      </c>
      <c r="G273" s="16" t="s">
        <v>54</v>
      </c>
      <c r="H273" s="16">
        <v>4.8</v>
      </c>
      <c r="I273" s="16">
        <v>11.9</v>
      </c>
      <c r="J273" s="16">
        <v>1</v>
      </c>
      <c r="K273" s="16">
        <v>239</v>
      </c>
      <c r="L273" s="18">
        <v>230</v>
      </c>
      <c r="M273" s="23">
        <f>100*(K273*(H273+I273+J273)+K274*(H274+I274+J274))/(E273*1000)</f>
        <v>3.136875</v>
      </c>
    </row>
    <row r="274" spans="1:12" ht="13.5" thickBot="1">
      <c r="A274" s="70"/>
      <c r="B274" s="71"/>
      <c r="C274" s="16" t="s">
        <v>55</v>
      </c>
      <c r="D274" s="16"/>
      <c r="E274" s="24"/>
      <c r="F274" s="16" t="s">
        <v>54</v>
      </c>
      <c r="G274" s="16" t="s">
        <v>54</v>
      </c>
      <c r="H274" s="16">
        <v>0</v>
      </c>
      <c r="I274" s="16">
        <v>0</v>
      </c>
      <c r="J274" s="16">
        <v>3.3</v>
      </c>
      <c r="K274" s="16">
        <v>239</v>
      </c>
      <c r="L274" s="18">
        <v>333</v>
      </c>
    </row>
    <row r="275" spans="1:12" ht="39" thickBot="1">
      <c r="A275" s="66" t="s">
        <v>127</v>
      </c>
      <c r="B275" s="67"/>
      <c r="C275" s="16" t="s">
        <v>135</v>
      </c>
      <c r="D275" s="16" t="s">
        <v>14</v>
      </c>
      <c r="E275" s="24">
        <v>160</v>
      </c>
      <c r="F275" s="16"/>
      <c r="G275" s="16"/>
      <c r="H275" s="16"/>
      <c r="I275" s="16"/>
      <c r="J275" s="16"/>
      <c r="K275" s="16"/>
      <c r="L275" s="18"/>
    </row>
    <row r="276" spans="1:13" ht="13.5" thickBot="1">
      <c r="A276" s="68"/>
      <c r="B276" s="69"/>
      <c r="C276" s="16" t="s">
        <v>53</v>
      </c>
      <c r="D276" s="16"/>
      <c r="E276" s="24">
        <v>160</v>
      </c>
      <c r="F276" s="16" t="s">
        <v>54</v>
      </c>
      <c r="G276" s="16" t="s">
        <v>54</v>
      </c>
      <c r="H276" s="16">
        <v>10.8</v>
      </c>
      <c r="I276" s="16">
        <v>0.6</v>
      </c>
      <c r="J276" s="16">
        <v>0</v>
      </c>
      <c r="K276" s="16">
        <v>248</v>
      </c>
      <c r="L276" s="18">
        <v>241</v>
      </c>
      <c r="M276" s="23">
        <f>100*(K276*(H276+I276+J276)+K277*(H277+I277+J277))/(E276*1000)</f>
        <v>4.0795</v>
      </c>
    </row>
    <row r="277" spans="1:12" ht="13.5" thickBot="1">
      <c r="A277" s="70"/>
      <c r="B277" s="71"/>
      <c r="C277" s="16" t="s">
        <v>55</v>
      </c>
      <c r="D277" s="16"/>
      <c r="E277" s="24"/>
      <c r="F277" s="16" t="s">
        <v>54</v>
      </c>
      <c r="G277" s="16" t="s">
        <v>54</v>
      </c>
      <c r="H277" s="16">
        <v>0.3</v>
      </c>
      <c r="I277" s="16">
        <v>2.8</v>
      </c>
      <c r="J277" s="16">
        <v>11.7</v>
      </c>
      <c r="K277" s="16">
        <v>250</v>
      </c>
      <c r="L277" s="18">
        <v>244</v>
      </c>
    </row>
    <row r="278" spans="1:12" ht="39" thickBot="1">
      <c r="A278" s="66" t="s">
        <v>127</v>
      </c>
      <c r="B278" s="67"/>
      <c r="C278" s="16" t="s">
        <v>136</v>
      </c>
      <c r="D278" s="16" t="s">
        <v>14</v>
      </c>
      <c r="E278" s="24">
        <v>160</v>
      </c>
      <c r="F278" s="16"/>
      <c r="G278" s="16"/>
      <c r="H278" s="16"/>
      <c r="I278" s="16"/>
      <c r="J278" s="16"/>
      <c r="K278" s="16"/>
      <c r="L278" s="18"/>
    </row>
    <row r="279" spans="1:13" ht="13.5" thickBot="1">
      <c r="A279" s="68"/>
      <c r="B279" s="69"/>
      <c r="C279" s="16" t="s">
        <v>53</v>
      </c>
      <c r="D279" s="16"/>
      <c r="E279" s="24">
        <v>160</v>
      </c>
      <c r="F279" s="16" t="s">
        <v>54</v>
      </c>
      <c r="G279" s="16" t="s">
        <v>54</v>
      </c>
      <c r="H279" s="16">
        <v>1.3</v>
      </c>
      <c r="I279" s="16">
        <v>1.6</v>
      </c>
      <c r="J279" s="16">
        <v>13.5</v>
      </c>
      <c r="K279" s="16">
        <v>224</v>
      </c>
      <c r="L279" s="18">
        <v>220</v>
      </c>
      <c r="M279" s="23">
        <f>100*(K279*(H279+I279+J279)+K280*(H280+I280+J280))/(E279*1000)</f>
        <v>5.614749999999999</v>
      </c>
    </row>
    <row r="280" spans="1:12" ht="13.5" thickBot="1">
      <c r="A280" s="70"/>
      <c r="B280" s="71"/>
      <c r="C280" s="16" t="s">
        <v>55</v>
      </c>
      <c r="D280" s="16"/>
      <c r="E280" s="24"/>
      <c r="F280" s="16" t="s">
        <v>54</v>
      </c>
      <c r="G280" s="16" t="s">
        <v>54</v>
      </c>
      <c r="H280" s="16">
        <v>6.5</v>
      </c>
      <c r="I280" s="16">
        <v>7.4</v>
      </c>
      <c r="J280" s="16">
        <v>9.7</v>
      </c>
      <c r="K280" s="16">
        <v>225</v>
      </c>
      <c r="L280" s="18">
        <v>221</v>
      </c>
    </row>
    <row r="281" spans="1:12" ht="39" thickBot="1">
      <c r="A281" s="66" t="s">
        <v>127</v>
      </c>
      <c r="B281" s="67"/>
      <c r="C281" s="16" t="s">
        <v>137</v>
      </c>
      <c r="D281" s="16" t="s">
        <v>14</v>
      </c>
      <c r="E281" s="24">
        <v>100</v>
      </c>
      <c r="F281" s="16"/>
      <c r="G281" s="16"/>
      <c r="H281" s="16"/>
      <c r="I281" s="16"/>
      <c r="J281" s="16"/>
      <c r="K281" s="16"/>
      <c r="L281" s="18"/>
    </row>
    <row r="282" spans="1:13" ht="13.5" thickBot="1">
      <c r="A282" s="70"/>
      <c r="B282" s="71"/>
      <c r="C282" s="16" t="s">
        <v>53</v>
      </c>
      <c r="D282" s="16"/>
      <c r="E282" s="24">
        <v>100</v>
      </c>
      <c r="F282" s="16" t="s">
        <v>54</v>
      </c>
      <c r="G282" s="16" t="s">
        <v>133</v>
      </c>
      <c r="H282" s="16">
        <v>1</v>
      </c>
      <c r="I282" s="16">
        <v>11.4</v>
      </c>
      <c r="J282" s="16">
        <v>2.9</v>
      </c>
      <c r="K282" s="16">
        <v>231</v>
      </c>
      <c r="L282" s="18">
        <v>226</v>
      </c>
      <c r="M282" s="23">
        <f>100*(K282*(H282+I282+J282))/(E282*1000)</f>
        <v>3.5343</v>
      </c>
    </row>
    <row r="283" spans="1:12" ht="39" thickBot="1">
      <c r="A283" s="66" t="s">
        <v>127</v>
      </c>
      <c r="B283" s="67"/>
      <c r="C283" s="16" t="s">
        <v>138</v>
      </c>
      <c r="D283" s="16" t="s">
        <v>14</v>
      </c>
      <c r="E283" s="24">
        <v>100</v>
      </c>
      <c r="F283" s="16"/>
      <c r="G283" s="16"/>
      <c r="H283" s="16"/>
      <c r="I283" s="16"/>
      <c r="J283" s="16"/>
      <c r="K283" s="16"/>
      <c r="L283" s="18"/>
    </row>
    <row r="284" spans="1:13" ht="13.5" thickBot="1">
      <c r="A284" s="70"/>
      <c r="B284" s="71"/>
      <c r="C284" s="16" t="s">
        <v>53</v>
      </c>
      <c r="D284" s="16"/>
      <c r="E284" s="24">
        <v>100</v>
      </c>
      <c r="F284" s="16" t="s">
        <v>54</v>
      </c>
      <c r="G284" s="16" t="s">
        <v>54</v>
      </c>
      <c r="H284" s="16">
        <v>0</v>
      </c>
      <c r="I284" s="16">
        <v>0</v>
      </c>
      <c r="J284" s="16">
        <v>0</v>
      </c>
      <c r="K284" s="16">
        <v>237</v>
      </c>
      <c r="L284" s="18">
        <v>236</v>
      </c>
      <c r="M284" s="23">
        <f>100*(K284*(H284+I284+J284))/(E284*1000)</f>
        <v>0</v>
      </c>
    </row>
    <row r="285" spans="1:12" ht="26.25" customHeight="1" thickBot="1">
      <c r="A285" s="66" t="s">
        <v>139</v>
      </c>
      <c r="B285" s="67"/>
      <c r="C285" s="16" t="s">
        <v>140</v>
      </c>
      <c r="D285" s="16" t="s">
        <v>29</v>
      </c>
      <c r="E285" s="24">
        <v>100</v>
      </c>
      <c r="F285" s="16"/>
      <c r="G285" s="16"/>
      <c r="H285" s="16"/>
      <c r="I285" s="16"/>
      <c r="J285" s="16"/>
      <c r="K285" s="16"/>
      <c r="L285" s="18"/>
    </row>
    <row r="286" spans="1:13" ht="13.5" thickBot="1">
      <c r="A286" s="68"/>
      <c r="B286" s="69"/>
      <c r="C286" s="16" t="s">
        <v>53</v>
      </c>
      <c r="D286" s="16"/>
      <c r="E286" s="24">
        <v>100</v>
      </c>
      <c r="F286" s="16" t="s">
        <v>54</v>
      </c>
      <c r="G286" s="16" t="s">
        <v>54</v>
      </c>
      <c r="H286" s="16">
        <v>22.2</v>
      </c>
      <c r="I286" s="16">
        <v>20.1</v>
      </c>
      <c r="J286" s="16">
        <v>15.3</v>
      </c>
      <c r="K286" s="16">
        <v>242</v>
      </c>
      <c r="L286" s="18">
        <v>235</v>
      </c>
      <c r="M286" s="23">
        <f>100*(K286*(H286+I286+J286)+K287*(H287+I287+J287))/(E286*1000)</f>
        <v>17.5264</v>
      </c>
    </row>
    <row r="287" spans="1:12" ht="13.5" thickBot="1">
      <c r="A287" s="70"/>
      <c r="B287" s="71"/>
      <c r="C287" s="16" t="s">
        <v>55</v>
      </c>
      <c r="D287" s="16"/>
      <c r="E287" s="24"/>
      <c r="F287" s="16" t="s">
        <v>60</v>
      </c>
      <c r="G287" s="16" t="s">
        <v>83</v>
      </c>
      <c r="H287" s="16">
        <v>0.4</v>
      </c>
      <c r="I287" s="16">
        <v>1.6</v>
      </c>
      <c r="J287" s="16">
        <v>13.2</v>
      </c>
      <c r="K287" s="16">
        <v>236</v>
      </c>
      <c r="L287" s="18">
        <v>230</v>
      </c>
    </row>
    <row r="288" spans="1:12" ht="26.25" customHeight="1" thickBot="1">
      <c r="A288" s="66" t="s">
        <v>139</v>
      </c>
      <c r="B288" s="67"/>
      <c r="C288" s="16" t="s">
        <v>141</v>
      </c>
      <c r="D288" s="16" t="s">
        <v>29</v>
      </c>
      <c r="E288" s="24">
        <v>100</v>
      </c>
      <c r="F288" s="16"/>
      <c r="G288" s="16"/>
      <c r="H288" s="16"/>
      <c r="I288" s="16"/>
      <c r="J288" s="16"/>
      <c r="K288" s="16"/>
      <c r="L288" s="18"/>
    </row>
    <row r="289" spans="1:13" ht="13.5" thickBot="1">
      <c r="A289" s="68"/>
      <c r="B289" s="69"/>
      <c r="C289" s="16" t="s">
        <v>53</v>
      </c>
      <c r="D289" s="16"/>
      <c r="E289" s="24">
        <v>100</v>
      </c>
      <c r="F289" s="16" t="s">
        <v>54</v>
      </c>
      <c r="G289" s="16" t="s">
        <v>54</v>
      </c>
      <c r="H289" s="16">
        <v>19.1</v>
      </c>
      <c r="I289" s="16">
        <v>1.2</v>
      </c>
      <c r="J289" s="16">
        <v>6.1</v>
      </c>
      <c r="K289" s="16">
        <v>245</v>
      </c>
      <c r="L289" s="18">
        <v>240</v>
      </c>
      <c r="M289" s="23">
        <f>100*(K289*(H289+I289+J289)+K290*(H290+I290+J290))/(E289*1000)</f>
        <v>11.88</v>
      </c>
    </row>
    <row r="290" spans="1:12" ht="13.5" thickBot="1">
      <c r="A290" s="70"/>
      <c r="B290" s="71"/>
      <c r="C290" s="16" t="s">
        <v>55</v>
      </c>
      <c r="D290" s="16"/>
      <c r="E290" s="24"/>
      <c r="F290" s="16" t="s">
        <v>54</v>
      </c>
      <c r="G290" s="16" t="s">
        <v>54</v>
      </c>
      <c r="H290" s="16">
        <v>6.3</v>
      </c>
      <c r="I290" s="16">
        <v>4.1</v>
      </c>
      <c r="J290" s="16">
        <v>11.6</v>
      </c>
      <c r="K290" s="16">
        <v>246</v>
      </c>
      <c r="L290" s="18">
        <v>238</v>
      </c>
    </row>
    <row r="291" spans="1:12" ht="26.25" customHeight="1" thickBot="1">
      <c r="A291" s="66" t="s">
        <v>139</v>
      </c>
      <c r="B291" s="67"/>
      <c r="C291" s="16" t="s">
        <v>142</v>
      </c>
      <c r="D291" s="16" t="s">
        <v>29</v>
      </c>
      <c r="E291" s="24">
        <v>100</v>
      </c>
      <c r="F291" s="16"/>
      <c r="G291" s="16"/>
      <c r="H291" s="16"/>
      <c r="I291" s="16"/>
      <c r="J291" s="16"/>
      <c r="K291" s="16"/>
      <c r="L291" s="18"/>
    </row>
    <row r="292" spans="1:13" ht="13.5" thickBot="1">
      <c r="A292" s="68"/>
      <c r="B292" s="69"/>
      <c r="C292" s="16" t="s">
        <v>53</v>
      </c>
      <c r="D292" s="16"/>
      <c r="E292" s="24">
        <v>100</v>
      </c>
      <c r="F292" s="16" t="s">
        <v>57</v>
      </c>
      <c r="G292" s="16" t="s">
        <v>54</v>
      </c>
      <c r="H292" s="16">
        <v>22.7</v>
      </c>
      <c r="I292" s="16">
        <v>2.5</v>
      </c>
      <c r="J292" s="16">
        <v>1.4</v>
      </c>
      <c r="K292" s="16">
        <v>246</v>
      </c>
      <c r="L292" s="18">
        <v>240</v>
      </c>
      <c r="M292" s="23">
        <f>100*(K292*(H292+I292+J292)+K293*(H293+I293+J293))/(E292*1000)</f>
        <v>8.044199999999998</v>
      </c>
    </row>
    <row r="293" spans="1:12" ht="13.5" thickBot="1">
      <c r="A293" s="70"/>
      <c r="B293" s="71"/>
      <c r="C293" s="16" t="s">
        <v>55</v>
      </c>
      <c r="D293" s="16"/>
      <c r="E293" s="24"/>
      <c r="F293" s="16" t="s">
        <v>57</v>
      </c>
      <c r="G293" s="16" t="s">
        <v>54</v>
      </c>
      <c r="H293" s="16">
        <v>3.3</v>
      </c>
      <c r="I293" s="16">
        <v>2</v>
      </c>
      <c r="J293" s="16">
        <v>0.8</v>
      </c>
      <c r="K293" s="16">
        <v>246</v>
      </c>
      <c r="L293" s="18">
        <v>244</v>
      </c>
    </row>
    <row r="294" spans="1:12" ht="26.25" customHeight="1" thickBot="1">
      <c r="A294" s="66" t="s">
        <v>143</v>
      </c>
      <c r="B294" s="67"/>
      <c r="C294" s="16" t="s">
        <v>144</v>
      </c>
      <c r="D294" s="16" t="s">
        <v>22</v>
      </c>
      <c r="E294" s="24">
        <v>100</v>
      </c>
      <c r="F294" s="16"/>
      <c r="G294" s="16"/>
      <c r="H294" s="16"/>
      <c r="I294" s="16"/>
      <c r="J294" s="16"/>
      <c r="K294" s="16"/>
      <c r="L294" s="18"/>
    </row>
    <row r="295" spans="1:13" ht="13.5" thickBot="1">
      <c r="A295" s="70"/>
      <c r="B295" s="71"/>
      <c r="C295" s="16" t="s">
        <v>53</v>
      </c>
      <c r="D295" s="16"/>
      <c r="E295" s="24">
        <v>100</v>
      </c>
      <c r="F295" s="16" t="s">
        <v>57</v>
      </c>
      <c r="G295" s="16" t="s">
        <v>54</v>
      </c>
      <c r="H295" s="16">
        <v>1.5</v>
      </c>
      <c r="I295" s="16">
        <v>0.7</v>
      </c>
      <c r="J295" s="16">
        <v>0</v>
      </c>
      <c r="K295" s="16">
        <v>251</v>
      </c>
      <c r="L295" s="18">
        <v>248</v>
      </c>
      <c r="M295" s="23">
        <f>100*(K295*(H295+I295+J295))/(E295*1000)</f>
        <v>0.5522</v>
      </c>
    </row>
    <row r="296" spans="1:12" ht="26.25" customHeight="1" thickBot="1">
      <c r="A296" s="66" t="s">
        <v>143</v>
      </c>
      <c r="B296" s="67"/>
      <c r="C296" s="16" t="s">
        <v>145</v>
      </c>
      <c r="D296" s="16" t="s">
        <v>22</v>
      </c>
      <c r="E296" s="24">
        <v>100</v>
      </c>
      <c r="F296" s="16"/>
      <c r="G296" s="16"/>
      <c r="H296" s="16"/>
      <c r="I296" s="16"/>
      <c r="J296" s="16"/>
      <c r="K296" s="16"/>
      <c r="L296" s="18"/>
    </row>
    <row r="297" spans="1:13" ht="13.5" thickBot="1">
      <c r="A297" s="68"/>
      <c r="B297" s="69"/>
      <c r="C297" s="16" t="s">
        <v>53</v>
      </c>
      <c r="D297" s="16"/>
      <c r="E297" s="24">
        <v>100</v>
      </c>
      <c r="F297" s="16" t="s">
        <v>57</v>
      </c>
      <c r="G297" s="16" t="s">
        <v>54</v>
      </c>
      <c r="H297" s="16">
        <v>2.7</v>
      </c>
      <c r="I297" s="16">
        <v>1.5</v>
      </c>
      <c r="J297" s="16">
        <v>0.3</v>
      </c>
      <c r="K297" s="16">
        <v>249</v>
      </c>
      <c r="L297" s="18">
        <v>247</v>
      </c>
      <c r="M297" s="23">
        <f>100*(K297*(H297+I297+J297)+K298*(H298+I298+J298)+K299*(H299+I299+J299))/(E297*1000)</f>
        <v>1.7156999999999998</v>
      </c>
    </row>
    <row r="298" spans="1:12" ht="13.5" thickBot="1">
      <c r="A298" s="68"/>
      <c r="B298" s="69"/>
      <c r="C298" s="16" t="s">
        <v>55</v>
      </c>
      <c r="D298" s="16"/>
      <c r="E298" s="24"/>
      <c r="F298" s="16" t="s">
        <v>57</v>
      </c>
      <c r="G298" s="16" t="s">
        <v>54</v>
      </c>
      <c r="H298" s="16">
        <v>0</v>
      </c>
      <c r="I298" s="16">
        <v>0</v>
      </c>
      <c r="J298" s="16">
        <v>2.4</v>
      </c>
      <c r="K298" s="16">
        <v>248</v>
      </c>
      <c r="L298" s="18">
        <v>247</v>
      </c>
    </row>
    <row r="299" spans="1:12" ht="13.5" thickBot="1">
      <c r="A299" s="70"/>
      <c r="B299" s="71"/>
      <c r="C299" s="16" t="s">
        <v>59</v>
      </c>
      <c r="D299" s="16"/>
      <c r="E299" s="24"/>
      <c r="F299" s="16" t="s">
        <v>57</v>
      </c>
      <c r="G299" s="16" t="s">
        <v>54</v>
      </c>
      <c r="H299" s="16">
        <v>0</v>
      </c>
      <c r="I299" s="16">
        <v>0</v>
      </c>
      <c r="J299" s="16">
        <v>0</v>
      </c>
      <c r="K299" s="16">
        <v>245</v>
      </c>
      <c r="L299" s="18">
        <v>245</v>
      </c>
    </row>
    <row r="300" spans="1:12" ht="39" customHeight="1" thickBot="1">
      <c r="A300" s="66" t="s">
        <v>143</v>
      </c>
      <c r="B300" s="67"/>
      <c r="C300" s="16" t="s">
        <v>146</v>
      </c>
      <c r="D300" s="16" t="s">
        <v>22</v>
      </c>
      <c r="E300" s="24">
        <v>160</v>
      </c>
      <c r="F300" s="16"/>
      <c r="G300" s="16"/>
      <c r="H300" s="16"/>
      <c r="I300" s="16"/>
      <c r="J300" s="16"/>
      <c r="K300" s="16"/>
      <c r="L300" s="18"/>
    </row>
    <row r="301" spans="1:13" ht="13.5" thickBot="1">
      <c r="A301" s="70"/>
      <c r="B301" s="71"/>
      <c r="C301" s="16" t="s">
        <v>53</v>
      </c>
      <c r="D301" s="16"/>
      <c r="E301" s="24">
        <v>160</v>
      </c>
      <c r="F301" s="16" t="s">
        <v>57</v>
      </c>
      <c r="G301" s="16" t="s">
        <v>54</v>
      </c>
      <c r="H301" s="16">
        <v>0</v>
      </c>
      <c r="I301" s="16">
        <v>0</v>
      </c>
      <c r="J301" s="16">
        <v>0</v>
      </c>
      <c r="K301" s="16">
        <v>247</v>
      </c>
      <c r="L301" s="18">
        <v>246</v>
      </c>
      <c r="M301" s="23">
        <f>100*(K301*(H301+I301+J301))/(E301*1000)</f>
        <v>0</v>
      </c>
    </row>
    <row r="302" spans="1:12" ht="26.25" customHeight="1" thickBot="1">
      <c r="A302" s="66" t="s">
        <v>147</v>
      </c>
      <c r="B302" s="67"/>
      <c r="C302" s="16" t="s">
        <v>148</v>
      </c>
      <c r="D302" s="16" t="s">
        <v>21</v>
      </c>
      <c r="E302" s="24">
        <v>160</v>
      </c>
      <c r="F302" s="16"/>
      <c r="G302" s="16"/>
      <c r="H302" s="16"/>
      <c r="I302" s="16"/>
      <c r="J302" s="16"/>
      <c r="K302" s="16"/>
      <c r="L302" s="18"/>
    </row>
    <row r="303" spans="1:13" ht="13.5" thickBot="1">
      <c r="A303" s="68"/>
      <c r="B303" s="69"/>
      <c r="C303" s="16" t="s">
        <v>53</v>
      </c>
      <c r="D303" s="16"/>
      <c r="E303" s="24">
        <v>160</v>
      </c>
      <c r="F303" s="16" t="s">
        <v>57</v>
      </c>
      <c r="G303" s="16" t="s">
        <v>54</v>
      </c>
      <c r="H303" s="16">
        <v>0.3</v>
      </c>
      <c r="I303" s="16">
        <v>1.5</v>
      </c>
      <c r="J303" s="16">
        <v>1.8</v>
      </c>
      <c r="K303" s="16">
        <v>244</v>
      </c>
      <c r="L303" s="18">
        <v>238</v>
      </c>
      <c r="M303" s="23">
        <f>100*(K303*(H303+I303+J303)+K304*(H304+I304+J304))/(E303*1000)</f>
        <v>2.6296875</v>
      </c>
    </row>
    <row r="304" spans="1:12" ht="13.5" thickBot="1">
      <c r="A304" s="70"/>
      <c r="B304" s="71"/>
      <c r="C304" s="16" t="s">
        <v>55</v>
      </c>
      <c r="D304" s="16"/>
      <c r="E304" s="24"/>
      <c r="F304" s="16" t="s">
        <v>57</v>
      </c>
      <c r="G304" s="16" t="s">
        <v>54</v>
      </c>
      <c r="H304" s="16">
        <v>2.4</v>
      </c>
      <c r="I304" s="16">
        <v>1.2</v>
      </c>
      <c r="J304" s="16">
        <v>10.1</v>
      </c>
      <c r="K304" s="16">
        <v>243</v>
      </c>
      <c r="L304" s="18">
        <v>237</v>
      </c>
    </row>
    <row r="305" spans="1:12" ht="26.25" customHeight="1" thickBot="1">
      <c r="A305" s="66" t="s">
        <v>147</v>
      </c>
      <c r="B305" s="67"/>
      <c r="C305" s="16" t="s">
        <v>149</v>
      </c>
      <c r="D305" s="16" t="s">
        <v>21</v>
      </c>
      <c r="E305" s="24">
        <v>250</v>
      </c>
      <c r="F305" s="16"/>
      <c r="G305" s="16"/>
      <c r="H305" s="16"/>
      <c r="I305" s="16"/>
      <c r="J305" s="16"/>
      <c r="K305" s="16"/>
      <c r="L305" s="18"/>
    </row>
    <row r="306" spans="1:13" ht="13.5" thickBot="1">
      <c r="A306" s="68"/>
      <c r="B306" s="69"/>
      <c r="C306" s="16" t="s">
        <v>53</v>
      </c>
      <c r="D306" s="16"/>
      <c r="E306" s="24">
        <v>250</v>
      </c>
      <c r="F306" s="16" t="s">
        <v>57</v>
      </c>
      <c r="G306" s="16" t="s">
        <v>54</v>
      </c>
      <c r="H306" s="16">
        <v>6.9</v>
      </c>
      <c r="I306" s="16">
        <v>13.1</v>
      </c>
      <c r="J306" s="16">
        <v>12</v>
      </c>
      <c r="K306" s="16">
        <v>238</v>
      </c>
      <c r="L306" s="18">
        <v>230</v>
      </c>
      <c r="M306" s="23">
        <f>100*(K306*(H306+I306+J306)+K307*(H307+I307+J307))/(E306*1000)</f>
        <v>3.0464</v>
      </c>
    </row>
    <row r="307" spans="1:12" ht="13.5" thickBot="1">
      <c r="A307" s="70"/>
      <c r="B307" s="71"/>
      <c r="C307" s="16" t="s">
        <v>55</v>
      </c>
      <c r="D307" s="16"/>
      <c r="E307" s="24"/>
      <c r="F307" s="16" t="s">
        <v>57</v>
      </c>
      <c r="G307" s="16" t="s">
        <v>54</v>
      </c>
      <c r="H307" s="16">
        <v>0</v>
      </c>
      <c r="I307" s="16">
        <v>0</v>
      </c>
      <c r="J307" s="16">
        <v>0</v>
      </c>
      <c r="K307" s="16">
        <v>237</v>
      </c>
      <c r="L307" s="18">
        <v>236</v>
      </c>
    </row>
    <row r="308" spans="1:12" ht="26.25" customHeight="1" thickBot="1">
      <c r="A308" s="66" t="s">
        <v>147</v>
      </c>
      <c r="B308" s="67"/>
      <c r="C308" s="16" t="s">
        <v>150</v>
      </c>
      <c r="D308" s="16" t="s">
        <v>21</v>
      </c>
      <c r="E308" s="24">
        <v>40</v>
      </c>
      <c r="F308" s="16"/>
      <c r="G308" s="16"/>
      <c r="H308" s="16"/>
      <c r="I308" s="16"/>
      <c r="J308" s="16"/>
      <c r="K308" s="16"/>
      <c r="L308" s="18"/>
    </row>
    <row r="309" spans="1:13" ht="13.5" thickBot="1">
      <c r="A309" s="70"/>
      <c r="B309" s="71"/>
      <c r="C309" s="16" t="s">
        <v>53</v>
      </c>
      <c r="D309" s="16"/>
      <c r="E309" s="24">
        <v>40</v>
      </c>
      <c r="F309" s="16" t="s">
        <v>54</v>
      </c>
      <c r="G309" s="16" t="s">
        <v>54</v>
      </c>
      <c r="H309" s="16">
        <v>13.4</v>
      </c>
      <c r="I309" s="16">
        <v>0.2</v>
      </c>
      <c r="J309" s="16">
        <v>5.2</v>
      </c>
      <c r="K309" s="16">
        <v>240</v>
      </c>
      <c r="L309" s="18">
        <v>236</v>
      </c>
      <c r="M309" s="23">
        <f>100*(K309*(H309+I309+J309))/(E309*1000)</f>
        <v>11.28</v>
      </c>
    </row>
    <row r="310" spans="1:12" ht="39" thickBot="1">
      <c r="A310" s="66" t="s">
        <v>147</v>
      </c>
      <c r="B310" s="67"/>
      <c r="C310" s="16" t="s">
        <v>151</v>
      </c>
      <c r="D310" s="16" t="s">
        <v>21</v>
      </c>
      <c r="E310" s="24">
        <v>25</v>
      </c>
      <c r="F310" s="16"/>
      <c r="G310" s="16"/>
      <c r="H310" s="16"/>
      <c r="I310" s="16"/>
      <c r="J310" s="16"/>
      <c r="K310" s="16"/>
      <c r="L310" s="18"/>
    </row>
    <row r="311" spans="1:13" ht="13.5" thickBot="1">
      <c r="A311" s="70"/>
      <c r="B311" s="71"/>
      <c r="C311" s="16" t="s">
        <v>53</v>
      </c>
      <c r="D311" s="16"/>
      <c r="E311" s="24">
        <v>25</v>
      </c>
      <c r="F311" s="16" t="s">
        <v>54</v>
      </c>
      <c r="G311" s="16" t="s">
        <v>133</v>
      </c>
      <c r="H311" s="16">
        <v>0.3</v>
      </c>
      <c r="I311" s="16">
        <v>3</v>
      </c>
      <c r="J311" s="16">
        <v>0.1</v>
      </c>
      <c r="K311" s="16">
        <v>242</v>
      </c>
      <c r="L311" s="18">
        <v>240</v>
      </c>
      <c r="M311" s="23">
        <f>100*(K311*(H311+I311+J311))/(E311*1000)</f>
        <v>3.2912</v>
      </c>
    </row>
    <row r="312" spans="1:12" ht="39" thickBot="1">
      <c r="A312" s="66" t="s">
        <v>152</v>
      </c>
      <c r="B312" s="67"/>
      <c r="C312" s="16" t="s">
        <v>153</v>
      </c>
      <c r="D312" s="16" t="s">
        <v>154</v>
      </c>
      <c r="E312" s="24">
        <v>40</v>
      </c>
      <c r="F312" s="16"/>
      <c r="G312" s="16"/>
      <c r="H312" s="16"/>
      <c r="I312" s="16"/>
      <c r="J312" s="16"/>
      <c r="K312" s="16"/>
      <c r="L312" s="18"/>
    </row>
    <row r="313" spans="1:13" ht="13.5" thickBot="1">
      <c r="A313" s="70"/>
      <c r="B313" s="71"/>
      <c r="C313" s="16" t="s">
        <v>53</v>
      </c>
      <c r="D313" s="16"/>
      <c r="E313" s="24">
        <v>40</v>
      </c>
      <c r="F313" s="16" t="s">
        <v>54</v>
      </c>
      <c r="G313" s="16" t="s">
        <v>54</v>
      </c>
      <c r="H313" s="16">
        <v>0.5</v>
      </c>
      <c r="I313" s="16">
        <v>3.3</v>
      </c>
      <c r="J313" s="16">
        <v>1.2</v>
      </c>
      <c r="K313" s="16">
        <v>243</v>
      </c>
      <c r="L313" s="18">
        <v>240</v>
      </c>
      <c r="M313" s="23">
        <f>100*(K313*(H313+I313+J313))/(E313*1000)</f>
        <v>3.0375</v>
      </c>
    </row>
    <row r="314" spans="1:12" ht="26.25" customHeight="1" thickBot="1">
      <c r="A314" s="66" t="s">
        <v>155</v>
      </c>
      <c r="B314" s="67"/>
      <c r="C314" s="16" t="s">
        <v>156</v>
      </c>
      <c r="D314" s="16" t="s">
        <v>23</v>
      </c>
      <c r="E314" s="24">
        <v>250</v>
      </c>
      <c r="F314" s="16"/>
      <c r="G314" s="16"/>
      <c r="H314" s="16"/>
      <c r="I314" s="16"/>
      <c r="J314" s="16"/>
      <c r="K314" s="16"/>
      <c r="L314" s="18"/>
    </row>
    <row r="315" spans="1:13" ht="13.5" thickBot="1">
      <c r="A315" s="68"/>
      <c r="B315" s="69"/>
      <c r="C315" s="16" t="s">
        <v>53</v>
      </c>
      <c r="D315" s="16"/>
      <c r="E315" s="24">
        <v>250</v>
      </c>
      <c r="F315" s="16" t="s">
        <v>54</v>
      </c>
      <c r="G315" s="16" t="s">
        <v>133</v>
      </c>
      <c r="H315" s="16">
        <v>4.9</v>
      </c>
      <c r="I315" s="16">
        <v>0.1</v>
      </c>
      <c r="J315" s="16">
        <v>8.6</v>
      </c>
      <c r="K315" s="16">
        <v>237</v>
      </c>
      <c r="L315" s="18">
        <v>234</v>
      </c>
      <c r="M315" s="23">
        <f>100*(K315*(H315+I315+J315)+K316*(H316+I316+J316))/(E315*1000)</f>
        <v>1.47808</v>
      </c>
    </row>
    <row r="316" spans="1:12" ht="13.5" thickBot="1">
      <c r="A316" s="70"/>
      <c r="B316" s="71"/>
      <c r="C316" s="16" t="s">
        <v>55</v>
      </c>
      <c r="D316" s="16"/>
      <c r="E316" s="24"/>
      <c r="F316" s="16" t="s">
        <v>54</v>
      </c>
      <c r="G316" s="16" t="s">
        <v>54</v>
      </c>
      <c r="H316" s="16">
        <v>0.8</v>
      </c>
      <c r="I316" s="16">
        <v>0</v>
      </c>
      <c r="J316" s="16">
        <v>1.2</v>
      </c>
      <c r="K316" s="16">
        <v>236</v>
      </c>
      <c r="L316" s="18">
        <v>234</v>
      </c>
    </row>
    <row r="317" spans="1:12" ht="26.25" customHeight="1" thickBot="1">
      <c r="A317" s="72" t="s">
        <v>155</v>
      </c>
      <c r="B317" s="67"/>
      <c r="C317" s="16" t="s">
        <v>157</v>
      </c>
      <c r="D317" s="16" t="s">
        <v>23</v>
      </c>
      <c r="E317" s="24">
        <v>250</v>
      </c>
      <c r="F317" s="16"/>
      <c r="G317" s="16"/>
      <c r="H317" s="16"/>
      <c r="I317" s="16"/>
      <c r="J317" s="16"/>
      <c r="K317" s="16"/>
      <c r="L317" s="18"/>
    </row>
    <row r="318" spans="1:13" ht="13.5" thickBot="1">
      <c r="A318" s="73"/>
      <c r="B318" s="69"/>
      <c r="C318" s="16" t="s">
        <v>53</v>
      </c>
      <c r="D318" s="16"/>
      <c r="E318" s="24">
        <v>250</v>
      </c>
      <c r="F318" s="16" t="s">
        <v>57</v>
      </c>
      <c r="G318" s="16" t="s">
        <v>54</v>
      </c>
      <c r="H318" s="16">
        <v>12.9</v>
      </c>
      <c r="I318" s="16">
        <v>4.1</v>
      </c>
      <c r="J318" s="16">
        <v>0.2</v>
      </c>
      <c r="K318" s="16">
        <v>225</v>
      </c>
      <c r="L318" s="18">
        <v>220</v>
      </c>
      <c r="M318" s="23">
        <f>100*(K318*(H318+I318+J318)+K319*(H319+I319+J319))/(E318*1000)</f>
        <v>1.6376</v>
      </c>
    </row>
    <row r="319" spans="1:12" ht="13.5" thickBot="1">
      <c r="A319" s="73"/>
      <c r="B319" s="69"/>
      <c r="C319" s="16" t="s">
        <v>55</v>
      </c>
      <c r="D319" s="16"/>
      <c r="E319" s="24"/>
      <c r="F319" s="16" t="s">
        <v>57</v>
      </c>
      <c r="G319" s="16" t="s">
        <v>54</v>
      </c>
      <c r="H319" s="16">
        <v>0</v>
      </c>
      <c r="I319" s="16">
        <v>0</v>
      </c>
      <c r="J319" s="16">
        <v>1</v>
      </c>
      <c r="K319" s="16">
        <v>224</v>
      </c>
      <c r="L319" s="18">
        <v>223</v>
      </c>
    </row>
    <row r="320" spans="1:12" ht="63.75" customHeight="1" thickBot="1">
      <c r="A320" s="74" t="s">
        <v>155</v>
      </c>
      <c r="B320" s="75"/>
      <c r="C320" s="22" t="s">
        <v>158</v>
      </c>
      <c r="D320" s="16" t="s">
        <v>23</v>
      </c>
      <c r="E320" s="24">
        <v>160</v>
      </c>
      <c r="F320" s="16"/>
      <c r="G320" s="16"/>
      <c r="H320" s="16"/>
      <c r="I320" s="16"/>
      <c r="J320" s="16"/>
      <c r="K320" s="16"/>
      <c r="L320" s="18"/>
    </row>
    <row r="321" spans="1:13" ht="13.5" thickBot="1">
      <c r="A321" s="76"/>
      <c r="B321" s="77"/>
      <c r="C321" s="22" t="s">
        <v>53</v>
      </c>
      <c r="D321" s="16"/>
      <c r="E321" s="24">
        <v>160</v>
      </c>
      <c r="F321" s="16" t="s">
        <v>57</v>
      </c>
      <c r="G321" s="16" t="s">
        <v>54</v>
      </c>
      <c r="H321" s="16">
        <v>1.8</v>
      </c>
      <c r="I321" s="16">
        <v>11</v>
      </c>
      <c r="J321" s="16">
        <v>0.7</v>
      </c>
      <c r="K321" s="16">
        <v>236</v>
      </c>
      <c r="L321" s="18">
        <v>230</v>
      </c>
      <c r="M321" s="23">
        <f>100*(K321*(H321+I321+J321)+K322*(H322+I322+J322)+K323*(H323+I323+J323))/(E321*1000)</f>
        <v>3.28375</v>
      </c>
    </row>
    <row r="322" spans="1:12" ht="13.5" thickBot="1">
      <c r="A322" s="76"/>
      <c r="B322" s="77"/>
      <c r="C322" s="22" t="s">
        <v>55</v>
      </c>
      <c r="D322" s="16"/>
      <c r="E322" s="24"/>
      <c r="F322" s="16" t="s">
        <v>57</v>
      </c>
      <c r="G322" s="16" t="s">
        <v>54</v>
      </c>
      <c r="H322" s="16">
        <v>2.6</v>
      </c>
      <c r="I322" s="16">
        <v>2.6</v>
      </c>
      <c r="J322" s="16">
        <v>0</v>
      </c>
      <c r="K322" s="16">
        <v>235</v>
      </c>
      <c r="L322" s="18">
        <v>230</v>
      </c>
    </row>
    <row r="323" spans="1:12" ht="13.5" thickBot="1">
      <c r="A323" s="78"/>
      <c r="B323" s="79"/>
      <c r="C323" s="22" t="s">
        <v>59</v>
      </c>
      <c r="D323" s="16"/>
      <c r="E323" s="24"/>
      <c r="F323" s="16" t="s">
        <v>57</v>
      </c>
      <c r="G323" s="16" t="s">
        <v>54</v>
      </c>
      <c r="H323" s="16">
        <v>1.7</v>
      </c>
      <c r="I323" s="16">
        <v>1.2</v>
      </c>
      <c r="J323" s="16">
        <v>0.7</v>
      </c>
      <c r="K323" s="16">
        <v>235</v>
      </c>
      <c r="L323" s="18">
        <v>233</v>
      </c>
    </row>
    <row r="324" spans="1:12" ht="63.75" customHeight="1" thickBot="1">
      <c r="A324" s="74" t="s">
        <v>155</v>
      </c>
      <c r="B324" s="75"/>
      <c r="C324" s="22" t="s">
        <v>159</v>
      </c>
      <c r="D324" s="16" t="s">
        <v>23</v>
      </c>
      <c r="E324" s="24">
        <v>160</v>
      </c>
      <c r="F324" s="16"/>
      <c r="G324" s="16"/>
      <c r="H324" s="16"/>
      <c r="I324" s="16"/>
      <c r="J324" s="16"/>
      <c r="K324" s="16"/>
      <c r="L324" s="18"/>
    </row>
    <row r="325" spans="1:13" ht="13.5" thickBot="1">
      <c r="A325" s="76"/>
      <c r="B325" s="77"/>
      <c r="C325" s="22" t="s">
        <v>53</v>
      </c>
      <c r="D325" s="16"/>
      <c r="E325" s="24">
        <v>160</v>
      </c>
      <c r="F325" s="16" t="s">
        <v>54</v>
      </c>
      <c r="G325" s="16" t="s">
        <v>54</v>
      </c>
      <c r="H325" s="16">
        <v>0.6</v>
      </c>
      <c r="I325" s="16">
        <v>0</v>
      </c>
      <c r="J325" s="16">
        <v>0.9</v>
      </c>
      <c r="K325" s="16">
        <v>243</v>
      </c>
      <c r="L325" s="18">
        <v>241</v>
      </c>
      <c r="M325" s="23">
        <f>100*(K325*(H325+I325+J325)+K326*(H326+I326+J326)+K327*(H327+I327+J327))/(E325*1000)</f>
        <v>2.086625</v>
      </c>
    </row>
    <row r="326" spans="1:12" ht="13.5" thickBot="1">
      <c r="A326" s="76"/>
      <c r="B326" s="77"/>
      <c r="C326" s="22" t="s">
        <v>55</v>
      </c>
      <c r="D326" s="16"/>
      <c r="E326" s="24"/>
      <c r="F326" s="16" t="s">
        <v>54</v>
      </c>
      <c r="G326" s="16" t="s">
        <v>54</v>
      </c>
      <c r="H326" s="16">
        <v>8.7</v>
      </c>
      <c r="I326" s="16">
        <v>0.1</v>
      </c>
      <c r="J326" s="16">
        <v>1</v>
      </c>
      <c r="K326" s="16">
        <v>242</v>
      </c>
      <c r="L326" s="18">
        <v>240</v>
      </c>
    </row>
    <row r="327" spans="1:12" ht="13.5" thickBot="1">
      <c r="A327" s="78"/>
      <c r="B327" s="79"/>
      <c r="C327" s="22" t="s">
        <v>59</v>
      </c>
      <c r="D327" s="16"/>
      <c r="E327" s="24"/>
      <c r="F327" s="16" t="s">
        <v>54</v>
      </c>
      <c r="G327" s="16" t="s">
        <v>54</v>
      </c>
      <c r="H327" s="16">
        <v>0</v>
      </c>
      <c r="I327" s="16">
        <v>0</v>
      </c>
      <c r="J327" s="16">
        <v>2.5</v>
      </c>
      <c r="K327" s="16">
        <v>241</v>
      </c>
      <c r="L327" s="18">
        <v>239</v>
      </c>
    </row>
    <row r="328" spans="1:12" ht="63.75" customHeight="1" thickBot="1">
      <c r="A328" s="74" t="s">
        <v>155</v>
      </c>
      <c r="B328" s="75"/>
      <c r="C328" s="22" t="s">
        <v>160</v>
      </c>
      <c r="D328" s="16" t="s">
        <v>23</v>
      </c>
      <c r="E328" s="24">
        <v>250</v>
      </c>
      <c r="F328" s="16"/>
      <c r="G328" s="16"/>
      <c r="H328" s="16"/>
      <c r="I328" s="16"/>
      <c r="J328" s="16"/>
      <c r="K328" s="16"/>
      <c r="L328" s="18"/>
    </row>
    <row r="329" spans="1:13" ht="13.5" thickBot="1">
      <c r="A329" s="76"/>
      <c r="B329" s="77"/>
      <c r="C329" s="22" t="s">
        <v>53</v>
      </c>
      <c r="D329" s="16"/>
      <c r="E329" s="24">
        <v>250</v>
      </c>
      <c r="F329" s="16" t="s">
        <v>54</v>
      </c>
      <c r="G329" s="16" t="s">
        <v>54</v>
      </c>
      <c r="H329" s="16">
        <v>0.8</v>
      </c>
      <c r="I329" s="16">
        <v>0</v>
      </c>
      <c r="J329" s="16">
        <v>0</v>
      </c>
      <c r="K329" s="16">
        <v>243</v>
      </c>
      <c r="L329" s="18">
        <v>240</v>
      </c>
      <c r="M329" s="23">
        <f>100*(K329*(H329+I329+J329)+K330*(H330+I330+J330))/(E329*1000)</f>
        <v>0.51156</v>
      </c>
    </row>
    <row r="330" spans="1:12" ht="13.5" thickBot="1">
      <c r="A330" s="78"/>
      <c r="B330" s="79"/>
      <c r="C330" s="22" t="s">
        <v>55</v>
      </c>
      <c r="D330" s="16"/>
      <c r="E330" s="24"/>
      <c r="F330" s="16" t="s">
        <v>54</v>
      </c>
      <c r="G330" s="16" t="s">
        <v>54</v>
      </c>
      <c r="H330" s="16">
        <v>3</v>
      </c>
      <c r="I330" s="16">
        <v>0.9</v>
      </c>
      <c r="J330" s="16">
        <v>0.6</v>
      </c>
      <c r="K330" s="16">
        <v>241</v>
      </c>
      <c r="L330" s="18">
        <v>239</v>
      </c>
    </row>
    <row r="331" spans="1:12" ht="63.75" customHeight="1" thickBot="1">
      <c r="A331" s="74" t="s">
        <v>155</v>
      </c>
      <c r="B331" s="75"/>
      <c r="C331" s="22" t="s">
        <v>161</v>
      </c>
      <c r="D331" s="16" t="s">
        <v>23</v>
      </c>
      <c r="E331" s="24">
        <v>100</v>
      </c>
      <c r="F331" s="16"/>
      <c r="G331" s="16"/>
      <c r="H331" s="16"/>
      <c r="I331" s="16"/>
      <c r="J331" s="16"/>
      <c r="K331" s="16"/>
      <c r="L331" s="18"/>
    </row>
    <row r="332" spans="1:13" ht="13.5" thickBot="1">
      <c r="A332" s="78"/>
      <c r="B332" s="79"/>
      <c r="C332" s="22" t="s">
        <v>53</v>
      </c>
      <c r="D332" s="16"/>
      <c r="E332" s="24">
        <v>100</v>
      </c>
      <c r="F332" s="16" t="s">
        <v>54</v>
      </c>
      <c r="G332" s="16" t="s">
        <v>54</v>
      </c>
      <c r="H332" s="16">
        <v>27.4</v>
      </c>
      <c r="I332" s="16">
        <v>16.4</v>
      </c>
      <c r="J332" s="16">
        <v>26.8</v>
      </c>
      <c r="K332" s="16">
        <v>235</v>
      </c>
      <c r="L332" s="18">
        <v>227</v>
      </c>
      <c r="M332" s="23">
        <f>100*(K332*(H332+I332+J332))/(E332*1000)</f>
        <v>16.591</v>
      </c>
    </row>
    <row r="333" spans="1:12" ht="63.75" customHeight="1" thickBot="1">
      <c r="A333" s="74" t="s">
        <v>155</v>
      </c>
      <c r="B333" s="75"/>
      <c r="C333" s="22" t="s">
        <v>162</v>
      </c>
      <c r="D333" s="16" t="s">
        <v>23</v>
      </c>
      <c r="E333" s="24">
        <v>100</v>
      </c>
      <c r="F333" s="16"/>
      <c r="G333" s="16"/>
      <c r="H333" s="16"/>
      <c r="I333" s="16"/>
      <c r="J333" s="16"/>
      <c r="K333" s="16"/>
      <c r="L333" s="18"/>
    </row>
    <row r="334" spans="1:13" ht="13.5" thickBot="1">
      <c r="A334" s="76"/>
      <c r="B334" s="77"/>
      <c r="C334" s="22" t="s">
        <v>53</v>
      </c>
      <c r="D334" s="16"/>
      <c r="E334" s="24">
        <v>100</v>
      </c>
      <c r="F334" s="16" t="s">
        <v>57</v>
      </c>
      <c r="G334" s="16" t="s">
        <v>54</v>
      </c>
      <c r="H334" s="16">
        <v>0</v>
      </c>
      <c r="I334" s="16">
        <v>0</v>
      </c>
      <c r="J334" s="16">
        <v>0</v>
      </c>
      <c r="K334" s="16">
        <v>238</v>
      </c>
      <c r="L334" s="18">
        <v>237</v>
      </c>
      <c r="M334" s="23">
        <f>100*(K334*(H334+I334+J334)+K335*(H335+I335+J335))/(E334*1000)</f>
        <v>0.0944</v>
      </c>
    </row>
    <row r="335" spans="1:12" ht="13.5" thickBot="1">
      <c r="A335" s="78"/>
      <c r="B335" s="79"/>
      <c r="C335" s="22" t="s">
        <v>53</v>
      </c>
      <c r="D335" s="16"/>
      <c r="E335" s="24"/>
      <c r="F335" s="16" t="s">
        <v>57</v>
      </c>
      <c r="G335" s="16" t="s">
        <v>54</v>
      </c>
      <c r="H335" s="16">
        <v>0</v>
      </c>
      <c r="I335" s="16">
        <v>0</v>
      </c>
      <c r="J335" s="16">
        <v>0.4</v>
      </c>
      <c r="K335" s="16">
        <v>236</v>
      </c>
      <c r="L335" s="18">
        <v>234</v>
      </c>
    </row>
    <row r="336" spans="1:12" ht="63.75" customHeight="1" thickBot="1">
      <c r="A336" s="74" t="s">
        <v>155</v>
      </c>
      <c r="B336" s="75"/>
      <c r="C336" s="22" t="s">
        <v>163</v>
      </c>
      <c r="D336" s="16" t="s">
        <v>23</v>
      </c>
      <c r="E336" s="24">
        <v>400</v>
      </c>
      <c r="F336" s="16"/>
      <c r="G336" s="16"/>
      <c r="H336" s="16"/>
      <c r="I336" s="16"/>
      <c r="J336" s="16"/>
      <c r="K336" s="16"/>
      <c r="L336" s="18"/>
    </row>
    <row r="337" spans="1:13" ht="13.5" thickBot="1">
      <c r="A337" s="78"/>
      <c r="B337" s="79"/>
      <c r="C337" s="22" t="s">
        <v>53</v>
      </c>
      <c r="D337" s="16"/>
      <c r="E337" s="24">
        <v>400</v>
      </c>
      <c r="F337" s="16" t="s">
        <v>57</v>
      </c>
      <c r="G337" s="16" t="s">
        <v>54</v>
      </c>
      <c r="H337" s="16">
        <v>0</v>
      </c>
      <c r="I337" s="16">
        <v>0</v>
      </c>
      <c r="J337" s="16">
        <v>0</v>
      </c>
      <c r="K337" s="16">
        <v>245</v>
      </c>
      <c r="L337" s="18">
        <v>245</v>
      </c>
      <c r="M337" s="23">
        <f>100*(K337*(H337+I337+J337))/(E337*1000)</f>
        <v>0</v>
      </c>
    </row>
    <row r="338" spans="1:12" ht="63.75" customHeight="1" thickBot="1">
      <c r="A338" s="74" t="s">
        <v>155</v>
      </c>
      <c r="B338" s="75"/>
      <c r="C338" s="22" t="s">
        <v>164</v>
      </c>
      <c r="D338" s="16" t="s">
        <v>23</v>
      </c>
      <c r="E338" s="24">
        <v>250</v>
      </c>
      <c r="F338" s="16"/>
      <c r="G338" s="16"/>
      <c r="H338" s="16"/>
      <c r="I338" s="16"/>
      <c r="J338" s="16"/>
      <c r="K338" s="16"/>
      <c r="L338" s="18"/>
    </row>
    <row r="339" spans="1:13" ht="13.5" thickBot="1">
      <c r="A339" s="76"/>
      <c r="B339" s="77"/>
      <c r="C339" s="22" t="s">
        <v>53</v>
      </c>
      <c r="D339" s="16"/>
      <c r="E339" s="24">
        <v>250</v>
      </c>
      <c r="F339" s="16" t="s">
        <v>54</v>
      </c>
      <c r="G339" s="16" t="s">
        <v>133</v>
      </c>
      <c r="H339" s="16">
        <v>0</v>
      </c>
      <c r="I339" s="16">
        <v>0</v>
      </c>
      <c r="J339" s="16">
        <v>0</v>
      </c>
      <c r="K339" s="16">
        <v>235</v>
      </c>
      <c r="L339" s="18">
        <v>235</v>
      </c>
      <c r="M339" s="23">
        <f>100*(K339*(H339+I339+J339)+K340*(H340+I340+J340))/(E339*1000)</f>
        <v>0</v>
      </c>
    </row>
    <row r="340" spans="1:12" ht="13.5" thickBot="1">
      <c r="A340" s="78"/>
      <c r="B340" s="79"/>
      <c r="C340" s="22" t="s">
        <v>55</v>
      </c>
      <c r="D340" s="16"/>
      <c r="E340" s="24"/>
      <c r="F340" s="16" t="s">
        <v>54</v>
      </c>
      <c r="G340" s="16" t="s">
        <v>133</v>
      </c>
      <c r="H340" s="16">
        <v>0</v>
      </c>
      <c r="I340" s="16">
        <v>0</v>
      </c>
      <c r="J340" s="16">
        <v>0</v>
      </c>
      <c r="K340" s="16">
        <v>236</v>
      </c>
      <c r="L340" s="18">
        <v>236</v>
      </c>
    </row>
    <row r="341" spans="1:12" ht="63.75" customHeight="1" thickBot="1">
      <c r="A341" s="74" t="s">
        <v>165</v>
      </c>
      <c r="B341" s="75"/>
      <c r="C341" s="22" t="s">
        <v>166</v>
      </c>
      <c r="D341" s="16" t="s">
        <v>27</v>
      </c>
      <c r="E341" s="24">
        <v>100</v>
      </c>
      <c r="F341" s="16"/>
      <c r="G341" s="16"/>
      <c r="H341" s="16"/>
      <c r="I341" s="16"/>
      <c r="J341" s="16"/>
      <c r="K341" s="16"/>
      <c r="L341" s="18"/>
    </row>
    <row r="342" spans="1:13" ht="13.5" thickBot="1">
      <c r="A342" s="76"/>
      <c r="B342" s="77"/>
      <c r="C342" s="22" t="s">
        <v>53</v>
      </c>
      <c r="D342" s="16"/>
      <c r="E342" s="24">
        <v>100</v>
      </c>
      <c r="F342" s="16" t="s">
        <v>54</v>
      </c>
      <c r="G342" s="16" t="s">
        <v>133</v>
      </c>
      <c r="H342" s="16">
        <v>0.1</v>
      </c>
      <c r="I342" s="16">
        <v>0</v>
      </c>
      <c r="J342" s="16">
        <v>0</v>
      </c>
      <c r="K342" s="16">
        <v>241</v>
      </c>
      <c r="L342" s="18">
        <v>240</v>
      </c>
      <c r="M342" s="23">
        <f>100*(K342*(H342+I342+J342)+K343*(H343+I343+J343))/(E342*1000)</f>
        <v>0.04840000000000001</v>
      </c>
    </row>
    <row r="343" spans="1:12" ht="13.5" thickBot="1">
      <c r="A343" s="78"/>
      <c r="B343" s="79"/>
      <c r="C343" s="22" t="s">
        <v>55</v>
      </c>
      <c r="D343" s="16"/>
      <c r="E343" s="24"/>
      <c r="F343" s="16" t="s">
        <v>54</v>
      </c>
      <c r="G343" s="16" t="s">
        <v>133</v>
      </c>
      <c r="H343" s="16">
        <v>0</v>
      </c>
      <c r="I343" s="16">
        <v>0</v>
      </c>
      <c r="J343" s="16">
        <v>0.1</v>
      </c>
      <c r="K343" s="16">
        <v>243</v>
      </c>
      <c r="L343" s="18">
        <v>241</v>
      </c>
    </row>
    <row r="344" spans="1:12" ht="63.75" customHeight="1" thickBot="1">
      <c r="A344" s="74" t="s">
        <v>165</v>
      </c>
      <c r="B344" s="75"/>
      <c r="C344" s="22" t="s">
        <v>167</v>
      </c>
      <c r="D344" s="16" t="s">
        <v>27</v>
      </c>
      <c r="E344" s="24">
        <v>100</v>
      </c>
      <c r="F344" s="16"/>
      <c r="G344" s="16"/>
      <c r="H344" s="16"/>
      <c r="I344" s="16"/>
      <c r="J344" s="16"/>
      <c r="K344" s="16"/>
      <c r="L344" s="18"/>
    </row>
    <row r="345" spans="1:13" ht="13.5" thickBot="1">
      <c r="A345" s="76"/>
      <c r="B345" s="77"/>
      <c r="C345" s="22" t="s">
        <v>53</v>
      </c>
      <c r="D345" s="16"/>
      <c r="E345" s="24">
        <v>100</v>
      </c>
      <c r="F345" s="16" t="s">
        <v>57</v>
      </c>
      <c r="G345" s="16" t="s">
        <v>54</v>
      </c>
      <c r="H345" s="16">
        <v>1.3</v>
      </c>
      <c r="I345" s="16">
        <v>10.3</v>
      </c>
      <c r="J345" s="16">
        <v>1.1</v>
      </c>
      <c r="K345" s="16">
        <v>244</v>
      </c>
      <c r="L345" s="18">
        <v>239</v>
      </c>
      <c r="M345" s="23">
        <f>100*(K345*(H345+I345+J345)+K346*(H346+I346+J346)+K347*(H347+I347+J347))/(E345*1000)</f>
        <v>3.925</v>
      </c>
    </row>
    <row r="346" spans="1:12" ht="13.5" thickBot="1">
      <c r="A346" s="76"/>
      <c r="B346" s="77"/>
      <c r="C346" s="22" t="s">
        <v>55</v>
      </c>
      <c r="D346" s="16"/>
      <c r="E346" s="24"/>
      <c r="F346" s="16" t="s">
        <v>57</v>
      </c>
      <c r="G346" s="16" t="s">
        <v>54</v>
      </c>
      <c r="H346" s="16">
        <v>3.1</v>
      </c>
      <c r="I346" s="16">
        <v>0.1</v>
      </c>
      <c r="J346" s="16">
        <v>0</v>
      </c>
      <c r="K346" s="16">
        <v>243</v>
      </c>
      <c r="L346" s="18">
        <v>241</v>
      </c>
    </row>
    <row r="347" spans="1:12" ht="13.5" thickBot="1">
      <c r="A347" s="78"/>
      <c r="B347" s="79"/>
      <c r="C347" s="22" t="s">
        <v>59</v>
      </c>
      <c r="D347" s="16"/>
      <c r="E347" s="24"/>
      <c r="F347" s="16" t="s">
        <v>57</v>
      </c>
      <c r="G347" s="16" t="s">
        <v>54</v>
      </c>
      <c r="H347" s="16">
        <v>0.2</v>
      </c>
      <c r="I347" s="16">
        <v>0</v>
      </c>
      <c r="J347" s="16">
        <v>0</v>
      </c>
      <c r="K347" s="16">
        <v>243</v>
      </c>
      <c r="L347" s="18">
        <v>242</v>
      </c>
    </row>
    <row r="348" spans="1:12" ht="63.75" customHeight="1" thickBot="1">
      <c r="A348" s="74" t="s">
        <v>165</v>
      </c>
      <c r="B348" s="75"/>
      <c r="C348" s="22" t="s">
        <v>168</v>
      </c>
      <c r="D348" s="16" t="s">
        <v>27</v>
      </c>
      <c r="E348" s="24">
        <v>63</v>
      </c>
      <c r="F348" s="16"/>
      <c r="G348" s="16"/>
      <c r="H348" s="16"/>
      <c r="I348" s="16"/>
      <c r="J348" s="16"/>
      <c r="K348" s="16"/>
      <c r="L348" s="18"/>
    </row>
    <row r="349" spans="1:13" ht="13.5" thickBot="1">
      <c r="A349" s="78"/>
      <c r="B349" s="79"/>
      <c r="C349" s="22" t="s">
        <v>53</v>
      </c>
      <c r="D349" s="16"/>
      <c r="E349" s="24">
        <v>63</v>
      </c>
      <c r="F349" s="16" t="s">
        <v>54</v>
      </c>
      <c r="G349" s="16" t="s">
        <v>54</v>
      </c>
      <c r="H349" s="16">
        <v>0.7</v>
      </c>
      <c r="I349" s="16">
        <v>7.2</v>
      </c>
      <c r="J349" s="16">
        <v>0</v>
      </c>
      <c r="K349" s="16">
        <v>244</v>
      </c>
      <c r="L349" s="18">
        <v>241</v>
      </c>
      <c r="M349" s="23">
        <f>100*(K349*(H349+I349+J349))/(E349*1000)</f>
        <v>3.0596825396825396</v>
      </c>
    </row>
    <row r="350" spans="1:12" ht="63.75" customHeight="1" thickBot="1">
      <c r="A350" s="74" t="s">
        <v>165</v>
      </c>
      <c r="B350" s="75"/>
      <c r="C350" s="22" t="s">
        <v>169</v>
      </c>
      <c r="D350" s="16" t="s">
        <v>27</v>
      </c>
      <c r="E350" s="24">
        <v>400</v>
      </c>
      <c r="F350" s="16"/>
      <c r="G350" s="16"/>
      <c r="H350" s="16"/>
      <c r="I350" s="16"/>
      <c r="J350" s="16"/>
      <c r="K350" s="16"/>
      <c r="L350" s="18"/>
    </row>
    <row r="351" spans="1:13" ht="13.5" thickBot="1">
      <c r="A351" s="78"/>
      <c r="B351" s="79"/>
      <c r="C351" s="22" t="s">
        <v>53</v>
      </c>
      <c r="D351" s="16"/>
      <c r="E351" s="24">
        <v>400</v>
      </c>
      <c r="F351" s="16" t="s">
        <v>57</v>
      </c>
      <c r="G351" s="16" t="s">
        <v>54</v>
      </c>
      <c r="H351" s="16">
        <v>0.1</v>
      </c>
      <c r="I351" s="16">
        <v>0</v>
      </c>
      <c r="J351" s="16">
        <v>0.1</v>
      </c>
      <c r="K351" s="16">
        <v>238</v>
      </c>
      <c r="L351" s="18">
        <v>237</v>
      </c>
      <c r="M351" s="23">
        <f>100*(K351*(H351+I351+J351))/(E351*1000)</f>
        <v>0.0119</v>
      </c>
    </row>
    <row r="352" spans="1:12" ht="63.75" customHeight="1" thickBot="1">
      <c r="A352" s="74" t="s">
        <v>170</v>
      </c>
      <c r="B352" s="75"/>
      <c r="C352" s="22" t="s">
        <v>171</v>
      </c>
      <c r="D352" s="16" t="s">
        <v>172</v>
      </c>
      <c r="E352" s="24">
        <v>100</v>
      </c>
      <c r="F352" s="16"/>
      <c r="G352" s="16"/>
      <c r="H352" s="16"/>
      <c r="I352" s="16"/>
      <c r="J352" s="16"/>
      <c r="K352" s="16"/>
      <c r="L352" s="18"/>
    </row>
    <row r="353" spans="1:13" ht="13.5" thickBot="1">
      <c r="A353" s="76"/>
      <c r="B353" s="77"/>
      <c r="C353" s="22" t="s">
        <v>53</v>
      </c>
      <c r="D353" s="16"/>
      <c r="E353" s="24">
        <v>100</v>
      </c>
      <c r="F353" s="16" t="s">
        <v>57</v>
      </c>
      <c r="G353" s="16" t="s">
        <v>54</v>
      </c>
      <c r="H353" s="16">
        <v>0.4</v>
      </c>
      <c r="I353" s="16">
        <v>8.4</v>
      </c>
      <c r="J353" s="16">
        <v>6.7</v>
      </c>
      <c r="K353" s="16">
        <v>234</v>
      </c>
      <c r="L353" s="18">
        <v>229</v>
      </c>
      <c r="M353" s="23">
        <f>100*(K353*(H353+I353+J353)+K354*(H354+I354+J354))/(E353*1000)</f>
        <v>5.4993</v>
      </c>
    </row>
    <row r="354" spans="1:12" ht="13.5" thickBot="1">
      <c r="A354" s="78"/>
      <c r="B354" s="79"/>
      <c r="C354" s="22" t="s">
        <v>55</v>
      </c>
      <c r="D354" s="16"/>
      <c r="E354" s="24"/>
      <c r="F354" s="16" t="s">
        <v>57</v>
      </c>
      <c r="G354" s="16" t="s">
        <v>54</v>
      </c>
      <c r="H354" s="16">
        <v>6.7</v>
      </c>
      <c r="I354" s="16">
        <v>0.5</v>
      </c>
      <c r="J354" s="16">
        <v>0.7</v>
      </c>
      <c r="K354" s="16">
        <v>237</v>
      </c>
      <c r="L354" s="18">
        <v>235</v>
      </c>
    </row>
    <row r="355" spans="1:12" ht="63.75" customHeight="1" thickBot="1">
      <c r="A355" s="74" t="s">
        <v>170</v>
      </c>
      <c r="B355" s="75"/>
      <c r="C355" s="22" t="s">
        <v>173</v>
      </c>
      <c r="D355" s="16" t="s">
        <v>172</v>
      </c>
      <c r="E355" s="24">
        <v>160</v>
      </c>
      <c r="F355" s="16"/>
      <c r="G355" s="16"/>
      <c r="H355" s="16"/>
      <c r="I355" s="16"/>
      <c r="J355" s="16"/>
      <c r="K355" s="16"/>
      <c r="L355" s="18"/>
    </row>
    <row r="356" spans="1:13" ht="13.5" thickBot="1">
      <c r="A356" s="76"/>
      <c r="B356" s="77"/>
      <c r="C356" s="22" t="s">
        <v>53</v>
      </c>
      <c r="D356" s="16"/>
      <c r="E356" s="24">
        <v>160</v>
      </c>
      <c r="F356" s="16" t="s">
        <v>57</v>
      </c>
      <c r="G356" s="16" t="s">
        <v>54</v>
      </c>
      <c r="H356" s="16">
        <v>1</v>
      </c>
      <c r="I356" s="16">
        <v>5.3</v>
      </c>
      <c r="J356" s="16">
        <v>4.7</v>
      </c>
      <c r="K356" s="16">
        <v>245</v>
      </c>
      <c r="L356" s="18">
        <v>240</v>
      </c>
      <c r="M356" s="23">
        <f>100*(K356*(H356+I356+J356)+K357*(H357+I357+J357))/(E356*1000)</f>
        <v>5.296749999999999</v>
      </c>
    </row>
    <row r="357" spans="1:12" ht="13.5" thickBot="1">
      <c r="A357" s="78"/>
      <c r="B357" s="79"/>
      <c r="C357" s="22" t="s">
        <v>55</v>
      </c>
      <c r="D357" s="16"/>
      <c r="E357" s="24"/>
      <c r="F357" s="16" t="s">
        <v>57</v>
      </c>
      <c r="G357" s="16" t="s">
        <v>54</v>
      </c>
      <c r="H357" s="16">
        <v>12.8</v>
      </c>
      <c r="I357" s="16">
        <v>7.8</v>
      </c>
      <c r="J357" s="16">
        <v>2.8</v>
      </c>
      <c r="K357" s="16">
        <v>247</v>
      </c>
      <c r="L357" s="18">
        <v>244</v>
      </c>
    </row>
    <row r="358" spans="1:12" ht="63.75" customHeight="1" thickBot="1">
      <c r="A358" s="74" t="s">
        <v>170</v>
      </c>
      <c r="B358" s="75"/>
      <c r="C358" s="22" t="s">
        <v>174</v>
      </c>
      <c r="D358" s="16" t="s">
        <v>172</v>
      </c>
      <c r="E358" s="24">
        <v>100</v>
      </c>
      <c r="F358" s="16"/>
      <c r="G358" s="16"/>
      <c r="H358" s="16"/>
      <c r="I358" s="16"/>
      <c r="J358" s="16"/>
      <c r="K358" s="16"/>
      <c r="L358" s="18"/>
    </row>
    <row r="359" spans="1:13" ht="13.5" thickBot="1">
      <c r="A359" s="76"/>
      <c r="B359" s="77"/>
      <c r="C359" s="22" t="s">
        <v>53</v>
      </c>
      <c r="D359" s="16"/>
      <c r="E359" s="24">
        <v>100</v>
      </c>
      <c r="F359" s="16" t="s">
        <v>57</v>
      </c>
      <c r="G359" s="16" t="s">
        <v>54</v>
      </c>
      <c r="H359" s="16">
        <v>8.8</v>
      </c>
      <c r="I359" s="16">
        <v>4.7</v>
      </c>
      <c r="J359" s="16">
        <v>8.6</v>
      </c>
      <c r="K359" s="16">
        <v>235</v>
      </c>
      <c r="L359" s="18">
        <v>230</v>
      </c>
      <c r="M359" s="23">
        <f>100*(K359*(H359+I359+J359)+K360*(H360+I360+J360)+K361*(H361+I361+J361))/(E359*1000)</f>
        <v>17.584300000000002</v>
      </c>
    </row>
    <row r="360" spans="1:12" ht="13.5" thickBot="1">
      <c r="A360" s="76"/>
      <c r="B360" s="77"/>
      <c r="C360" s="22" t="s">
        <v>55</v>
      </c>
      <c r="D360" s="16"/>
      <c r="E360" s="24"/>
      <c r="F360" s="16" t="s">
        <v>57</v>
      </c>
      <c r="G360" s="16" t="s">
        <v>54</v>
      </c>
      <c r="H360" s="16">
        <v>2.8</v>
      </c>
      <c r="I360" s="16">
        <v>9</v>
      </c>
      <c r="J360" s="16">
        <v>5.4</v>
      </c>
      <c r="K360" s="16">
        <v>234</v>
      </c>
      <c r="L360" s="18">
        <v>228</v>
      </c>
    </row>
    <row r="361" spans="1:12" ht="13.5" thickBot="1">
      <c r="A361" s="78"/>
      <c r="B361" s="79"/>
      <c r="C361" s="22" t="s">
        <v>55</v>
      </c>
      <c r="D361" s="16"/>
      <c r="E361" s="24"/>
      <c r="F361" s="16" t="s">
        <v>57</v>
      </c>
      <c r="G361" s="16" t="s">
        <v>54</v>
      </c>
      <c r="H361" s="16">
        <v>20.8</v>
      </c>
      <c r="I361" s="16">
        <v>2.8</v>
      </c>
      <c r="J361" s="16">
        <v>12</v>
      </c>
      <c r="K361" s="16">
        <v>235</v>
      </c>
      <c r="L361" s="18">
        <v>227</v>
      </c>
    </row>
    <row r="362" spans="1:12" ht="63.75" customHeight="1" thickBot="1">
      <c r="A362" s="74" t="s">
        <v>170</v>
      </c>
      <c r="B362" s="75"/>
      <c r="C362" s="22" t="s">
        <v>175</v>
      </c>
      <c r="D362" s="16" t="s">
        <v>172</v>
      </c>
      <c r="E362" s="24">
        <v>250</v>
      </c>
      <c r="F362" s="16"/>
      <c r="G362" s="16"/>
      <c r="H362" s="16"/>
      <c r="I362" s="16"/>
      <c r="J362" s="16"/>
      <c r="K362" s="16"/>
      <c r="L362" s="18"/>
    </row>
    <row r="363" spans="1:13" ht="13.5" thickBot="1">
      <c r="A363" s="76"/>
      <c r="B363" s="77"/>
      <c r="C363" s="22" t="s">
        <v>53</v>
      </c>
      <c r="D363" s="16"/>
      <c r="E363" s="24">
        <v>250</v>
      </c>
      <c r="F363" s="16" t="s">
        <v>57</v>
      </c>
      <c r="G363" s="16" t="s">
        <v>54</v>
      </c>
      <c r="H363" s="16">
        <v>4.7</v>
      </c>
      <c r="I363" s="16">
        <v>9.2</v>
      </c>
      <c r="J363" s="16">
        <v>25.1</v>
      </c>
      <c r="K363" s="16">
        <v>233</v>
      </c>
      <c r="L363" s="18">
        <v>226</v>
      </c>
      <c r="M363" s="23">
        <f>100*(K363*(H363+I363+J363)+K364*(H364+I364+J364))/(E363*1000)</f>
        <v>6.648720000000001</v>
      </c>
    </row>
    <row r="364" spans="1:12" ht="13.5" thickBot="1">
      <c r="A364" s="78"/>
      <c r="B364" s="79"/>
      <c r="C364" s="22" t="s">
        <v>55</v>
      </c>
      <c r="D364" s="16"/>
      <c r="E364" s="24"/>
      <c r="F364" s="16" t="s">
        <v>57</v>
      </c>
      <c r="G364" s="16" t="s">
        <v>54</v>
      </c>
      <c r="H364" s="16">
        <v>8.5</v>
      </c>
      <c r="I364" s="16">
        <v>13.5</v>
      </c>
      <c r="J364" s="16">
        <v>10.2</v>
      </c>
      <c r="K364" s="16">
        <v>234</v>
      </c>
      <c r="L364" s="18">
        <v>229</v>
      </c>
    </row>
    <row r="365" spans="1:12" ht="63.75" customHeight="1" thickBot="1">
      <c r="A365" s="74" t="s">
        <v>170</v>
      </c>
      <c r="B365" s="75"/>
      <c r="C365" s="22" t="s">
        <v>176</v>
      </c>
      <c r="D365" s="16" t="s">
        <v>172</v>
      </c>
      <c r="E365" s="24">
        <v>160</v>
      </c>
      <c r="F365" s="16"/>
      <c r="G365" s="16"/>
      <c r="H365" s="16"/>
      <c r="I365" s="16"/>
      <c r="J365" s="16"/>
      <c r="K365" s="16"/>
      <c r="L365" s="18"/>
    </row>
    <row r="366" spans="1:13" ht="13.5" thickBot="1">
      <c r="A366" s="76"/>
      <c r="B366" s="77"/>
      <c r="C366" s="22" t="s">
        <v>53</v>
      </c>
      <c r="D366" s="16"/>
      <c r="E366" s="24">
        <v>160</v>
      </c>
      <c r="F366" s="16" t="s">
        <v>57</v>
      </c>
      <c r="G366" s="16" t="s">
        <v>54</v>
      </c>
      <c r="H366" s="16">
        <v>13.5</v>
      </c>
      <c r="I366" s="16">
        <v>9.1</v>
      </c>
      <c r="J366" s="16">
        <v>20.8</v>
      </c>
      <c r="K366" s="16">
        <v>235</v>
      </c>
      <c r="L366" s="18">
        <v>227</v>
      </c>
      <c r="M366" s="23">
        <f>100*(K366*(H366+I366+J366)+K367*(H367+I367+J367))/(E366*1000)</f>
        <v>9.486625000000002</v>
      </c>
    </row>
    <row r="367" spans="1:12" ht="13.5" thickBot="1">
      <c r="A367" s="78"/>
      <c r="B367" s="79"/>
      <c r="C367" s="22" t="s">
        <v>55</v>
      </c>
      <c r="D367" s="16"/>
      <c r="E367" s="24"/>
      <c r="F367" s="16" t="s">
        <v>57</v>
      </c>
      <c r="G367" s="16" t="s">
        <v>54</v>
      </c>
      <c r="H367" s="16">
        <v>10.9</v>
      </c>
      <c r="I367" s="16">
        <v>0</v>
      </c>
      <c r="J367" s="16">
        <v>10.2</v>
      </c>
      <c r="K367" s="16">
        <v>236</v>
      </c>
      <c r="L367" s="18">
        <v>230</v>
      </c>
    </row>
    <row r="368" spans="1:12" ht="63.75" customHeight="1" thickBot="1">
      <c r="A368" s="74" t="s">
        <v>170</v>
      </c>
      <c r="B368" s="75"/>
      <c r="C368" s="22" t="s">
        <v>177</v>
      </c>
      <c r="D368" s="16" t="s">
        <v>172</v>
      </c>
      <c r="E368" s="24">
        <v>100</v>
      </c>
      <c r="F368" s="16"/>
      <c r="G368" s="16"/>
      <c r="H368" s="16"/>
      <c r="I368" s="16"/>
      <c r="J368" s="16"/>
      <c r="K368" s="16"/>
      <c r="L368" s="18"/>
    </row>
    <row r="369" spans="1:13" ht="13.5" thickBot="1">
      <c r="A369" s="76"/>
      <c r="B369" s="77"/>
      <c r="C369" s="22" t="s">
        <v>53</v>
      </c>
      <c r="D369" s="16"/>
      <c r="E369" s="24">
        <v>100</v>
      </c>
      <c r="F369" s="16" t="s">
        <v>57</v>
      </c>
      <c r="G369" s="16" t="s">
        <v>54</v>
      </c>
      <c r="H369" s="16">
        <v>63.3</v>
      </c>
      <c r="I369" s="16">
        <v>73.8</v>
      </c>
      <c r="J369" s="16">
        <v>72.5</v>
      </c>
      <c r="K369" s="16">
        <v>232</v>
      </c>
      <c r="L369" s="18">
        <v>225</v>
      </c>
      <c r="M369" s="23">
        <f>100*(K369*(H369+I369+J369)+K370*(H370+I370+J370))/(E369*1000)</f>
        <v>48.65039999999999</v>
      </c>
    </row>
    <row r="370" spans="1:12" ht="13.5" thickBot="1">
      <c r="A370" s="78"/>
      <c r="B370" s="79"/>
      <c r="C370" s="22" t="s">
        <v>55</v>
      </c>
      <c r="D370" s="16"/>
      <c r="E370" s="24"/>
      <c r="F370" s="16" t="s">
        <v>57</v>
      </c>
      <c r="G370" s="16" t="s">
        <v>54</v>
      </c>
      <c r="H370" s="16">
        <v>0</v>
      </c>
      <c r="I370" s="16">
        <v>0.1</v>
      </c>
      <c r="J370" s="16">
        <v>0</v>
      </c>
      <c r="K370" s="16">
        <v>232</v>
      </c>
      <c r="L370" s="18">
        <v>230</v>
      </c>
    </row>
    <row r="371" spans="1:12" ht="63.75" customHeight="1" thickBot="1">
      <c r="A371" s="74" t="s">
        <v>170</v>
      </c>
      <c r="B371" s="75"/>
      <c r="C371" s="22" t="s">
        <v>178</v>
      </c>
      <c r="D371" s="16" t="s">
        <v>172</v>
      </c>
      <c r="E371" s="24">
        <v>100</v>
      </c>
      <c r="F371" s="16"/>
      <c r="G371" s="16"/>
      <c r="H371" s="16"/>
      <c r="I371" s="16"/>
      <c r="J371" s="16"/>
      <c r="K371" s="16"/>
      <c r="L371" s="18"/>
    </row>
    <row r="372" spans="1:13" ht="13.5" thickBot="1">
      <c r="A372" s="78"/>
      <c r="B372" s="79"/>
      <c r="C372" s="22" t="s">
        <v>53</v>
      </c>
      <c r="D372" s="16"/>
      <c r="E372" s="24">
        <v>100</v>
      </c>
      <c r="F372" s="16" t="s">
        <v>57</v>
      </c>
      <c r="G372" s="16" t="s">
        <v>54</v>
      </c>
      <c r="H372" s="16">
        <v>16.6</v>
      </c>
      <c r="I372" s="16">
        <v>4.4</v>
      </c>
      <c r="J372" s="16">
        <v>5.9</v>
      </c>
      <c r="K372" s="16">
        <v>248</v>
      </c>
      <c r="L372" s="18">
        <v>240</v>
      </c>
      <c r="M372" s="23">
        <f>100*(K372*(H372+I372+J372))/(E372*1000)</f>
        <v>6.6712</v>
      </c>
    </row>
    <row r="373" spans="1:12" ht="63.75" customHeight="1" thickBot="1">
      <c r="A373" s="74" t="s">
        <v>170</v>
      </c>
      <c r="B373" s="75"/>
      <c r="C373" s="22" t="s">
        <v>179</v>
      </c>
      <c r="D373" s="16" t="s">
        <v>172</v>
      </c>
      <c r="E373" s="24">
        <v>160</v>
      </c>
      <c r="F373" s="16"/>
      <c r="G373" s="16"/>
      <c r="H373" s="16"/>
      <c r="I373" s="16"/>
      <c r="J373" s="16"/>
      <c r="K373" s="16"/>
      <c r="L373" s="18"/>
    </row>
    <row r="374" spans="1:13" ht="13.5" thickBot="1">
      <c r="A374" s="76"/>
      <c r="B374" s="77"/>
      <c r="C374" s="22" t="s">
        <v>53</v>
      </c>
      <c r="D374" s="16"/>
      <c r="E374" s="24">
        <v>160</v>
      </c>
      <c r="F374" s="16" t="s">
        <v>57</v>
      </c>
      <c r="G374" s="16" t="s">
        <v>54</v>
      </c>
      <c r="H374" s="16">
        <v>7.9</v>
      </c>
      <c r="I374" s="16">
        <v>0.5</v>
      </c>
      <c r="J374" s="16">
        <v>0.1</v>
      </c>
      <c r="K374" s="16">
        <v>243</v>
      </c>
      <c r="L374" s="18">
        <v>239</v>
      </c>
      <c r="M374" s="23">
        <f>100*(K374*(H374+I374+J374)+K375*(H375+I375+J375)+K376*(H376+I376+J376))/(E374*1000)</f>
        <v>4.5586875</v>
      </c>
    </row>
    <row r="375" spans="1:12" ht="13.5" thickBot="1">
      <c r="A375" s="76"/>
      <c r="B375" s="77"/>
      <c r="C375" s="22" t="s">
        <v>55</v>
      </c>
      <c r="D375" s="16"/>
      <c r="E375" s="24"/>
      <c r="F375" s="16" t="s">
        <v>57</v>
      </c>
      <c r="G375" s="16" t="s">
        <v>54</v>
      </c>
      <c r="H375" s="16">
        <v>0.8</v>
      </c>
      <c r="I375" s="16">
        <v>2.8</v>
      </c>
      <c r="J375" s="16">
        <v>12</v>
      </c>
      <c r="K375" s="16">
        <v>250</v>
      </c>
      <c r="L375" s="18">
        <v>247</v>
      </c>
    </row>
    <row r="376" spans="1:12" ht="13.5" thickBot="1">
      <c r="A376" s="78"/>
      <c r="B376" s="79"/>
      <c r="C376" s="22" t="s">
        <v>59</v>
      </c>
      <c r="D376" s="16"/>
      <c r="E376" s="24"/>
      <c r="F376" s="16" t="s">
        <v>57</v>
      </c>
      <c r="G376" s="16" t="s">
        <v>54</v>
      </c>
      <c r="H376" s="16">
        <v>5.4</v>
      </c>
      <c r="I376" s="16">
        <v>0</v>
      </c>
      <c r="J376" s="16">
        <v>0</v>
      </c>
      <c r="K376" s="16">
        <v>246</v>
      </c>
      <c r="L376" s="18">
        <v>242</v>
      </c>
    </row>
    <row r="377" spans="1:12" ht="63.75" customHeight="1" thickBot="1">
      <c r="A377" s="74" t="s">
        <v>170</v>
      </c>
      <c r="B377" s="75"/>
      <c r="C377" s="22" t="s">
        <v>180</v>
      </c>
      <c r="D377" s="16" t="s">
        <v>172</v>
      </c>
      <c r="E377" s="24">
        <v>400</v>
      </c>
      <c r="F377" s="16"/>
      <c r="G377" s="16"/>
      <c r="H377" s="16"/>
      <c r="I377" s="16"/>
      <c r="J377" s="16"/>
      <c r="K377" s="16"/>
      <c r="L377" s="18"/>
    </row>
    <row r="378" spans="1:13" ht="13.5" thickBot="1">
      <c r="A378" s="76"/>
      <c r="B378" s="77"/>
      <c r="C378" s="22" t="s">
        <v>53</v>
      </c>
      <c r="D378" s="16"/>
      <c r="E378" s="24">
        <v>400</v>
      </c>
      <c r="F378" s="16" t="s">
        <v>109</v>
      </c>
      <c r="G378" s="16" t="s">
        <v>54</v>
      </c>
      <c r="H378" s="16">
        <v>0.9</v>
      </c>
      <c r="I378" s="16">
        <v>29.9</v>
      </c>
      <c r="J378" s="16">
        <v>7.9</v>
      </c>
      <c r="K378" s="16">
        <v>245</v>
      </c>
      <c r="L378" s="18">
        <v>240</v>
      </c>
      <c r="M378" s="23">
        <f>100*(K378*(H378+I378+J378)+K379*(H379+I379+J379))/(E378*1000)</f>
        <v>2.3888249999999993</v>
      </c>
    </row>
    <row r="379" spans="1:12" ht="13.5" thickBot="1">
      <c r="A379" s="78"/>
      <c r="B379" s="79"/>
      <c r="C379" s="22" t="s">
        <v>55</v>
      </c>
      <c r="D379" s="16"/>
      <c r="E379" s="24"/>
      <c r="F379" s="16" t="s">
        <v>109</v>
      </c>
      <c r="G379" s="16" t="s">
        <v>54</v>
      </c>
      <c r="H379" s="16">
        <v>0</v>
      </c>
      <c r="I379" s="16">
        <v>0.3</v>
      </c>
      <c r="J379" s="16">
        <v>0</v>
      </c>
      <c r="K379" s="16">
        <v>246</v>
      </c>
      <c r="L379" s="18">
        <v>244</v>
      </c>
    </row>
    <row r="380" spans="1:12" ht="63.75" customHeight="1" thickBot="1">
      <c r="A380" s="74" t="s">
        <v>170</v>
      </c>
      <c r="B380" s="75"/>
      <c r="C380" s="22" t="s">
        <v>181</v>
      </c>
      <c r="D380" s="16" t="s">
        <v>172</v>
      </c>
      <c r="E380" s="24">
        <v>100</v>
      </c>
      <c r="F380" s="16"/>
      <c r="G380" s="16"/>
      <c r="H380" s="16"/>
      <c r="I380" s="16"/>
      <c r="J380" s="16"/>
      <c r="K380" s="16"/>
      <c r="L380" s="18"/>
    </row>
    <row r="381" spans="1:13" ht="13.5" thickBot="1">
      <c r="A381" s="76"/>
      <c r="B381" s="77"/>
      <c r="C381" s="22" t="s">
        <v>53</v>
      </c>
      <c r="D381" s="16"/>
      <c r="E381" s="24">
        <v>100</v>
      </c>
      <c r="F381" s="16" t="s">
        <v>57</v>
      </c>
      <c r="G381" s="16" t="s">
        <v>54</v>
      </c>
      <c r="H381" s="16">
        <v>0</v>
      </c>
      <c r="I381" s="16">
        <v>0</v>
      </c>
      <c r="J381" s="16">
        <v>0</v>
      </c>
      <c r="K381" s="16">
        <v>246</v>
      </c>
      <c r="L381" s="18">
        <v>245</v>
      </c>
      <c r="M381" s="23">
        <f>100*(K381*(H381+I381+J381)+K382*(H382+I382+J382))/(E381*1000)</f>
        <v>9.741599999999998</v>
      </c>
    </row>
    <row r="382" spans="1:12" ht="13.5" thickBot="1">
      <c r="A382" s="78"/>
      <c r="B382" s="79"/>
      <c r="C382" s="22" t="s">
        <v>55</v>
      </c>
      <c r="D382" s="16"/>
      <c r="E382" s="24"/>
      <c r="F382" s="16" t="s">
        <v>57</v>
      </c>
      <c r="G382" s="16" t="s">
        <v>54</v>
      </c>
      <c r="H382" s="16">
        <v>14.8</v>
      </c>
      <c r="I382" s="16">
        <v>10.1</v>
      </c>
      <c r="J382" s="16">
        <v>14.7</v>
      </c>
      <c r="K382" s="16">
        <v>246</v>
      </c>
      <c r="L382" s="18">
        <v>236</v>
      </c>
    </row>
    <row r="383" spans="1:12" ht="63.75" customHeight="1" thickBot="1">
      <c r="A383" s="74" t="s">
        <v>170</v>
      </c>
      <c r="B383" s="75"/>
      <c r="C383" s="22" t="s">
        <v>182</v>
      </c>
      <c r="D383" s="16" t="s">
        <v>172</v>
      </c>
      <c r="E383" s="24">
        <v>100</v>
      </c>
      <c r="F383" s="16"/>
      <c r="G383" s="16"/>
      <c r="H383" s="16"/>
      <c r="I383" s="16"/>
      <c r="J383" s="16"/>
      <c r="K383" s="16"/>
      <c r="L383" s="18"/>
    </row>
    <row r="384" spans="1:13" ht="13.5" thickBot="1">
      <c r="A384" s="78"/>
      <c r="B384" s="79"/>
      <c r="C384" s="22" t="s">
        <v>53</v>
      </c>
      <c r="D384" s="16"/>
      <c r="E384" s="24">
        <v>100</v>
      </c>
      <c r="F384" s="16" t="s">
        <v>57</v>
      </c>
      <c r="G384" s="16" t="s">
        <v>54</v>
      </c>
      <c r="H384" s="16">
        <v>68.6</v>
      </c>
      <c r="I384" s="16">
        <v>15.9</v>
      </c>
      <c r="J384" s="16">
        <v>13.4</v>
      </c>
      <c r="K384" s="16">
        <v>232</v>
      </c>
      <c r="L384" s="18">
        <v>225</v>
      </c>
      <c r="M384" s="23">
        <f>100*(K384*(H384+I384+J384))/(E384*1000)</f>
        <v>22.712800000000005</v>
      </c>
    </row>
    <row r="385" spans="1:12" ht="63.75" customHeight="1" thickBot="1">
      <c r="A385" s="74" t="s">
        <v>170</v>
      </c>
      <c r="B385" s="75"/>
      <c r="C385" s="22" t="s">
        <v>183</v>
      </c>
      <c r="D385" s="16" t="s">
        <v>172</v>
      </c>
      <c r="E385" s="24">
        <v>250</v>
      </c>
      <c r="F385" s="16"/>
      <c r="G385" s="16"/>
      <c r="H385" s="16"/>
      <c r="I385" s="16"/>
      <c r="J385" s="16"/>
      <c r="K385" s="16"/>
      <c r="L385" s="18"/>
    </row>
    <row r="386" spans="1:13" ht="13.5" thickBot="1">
      <c r="A386" s="76"/>
      <c r="B386" s="77"/>
      <c r="C386" s="22" t="s">
        <v>53</v>
      </c>
      <c r="D386" s="16"/>
      <c r="E386" s="24">
        <v>250</v>
      </c>
      <c r="F386" s="16" t="s">
        <v>57</v>
      </c>
      <c r="G386" s="16" t="s">
        <v>54</v>
      </c>
      <c r="H386" s="16">
        <v>19.8</v>
      </c>
      <c r="I386" s="16">
        <v>9.2</v>
      </c>
      <c r="J386" s="16">
        <v>0.1</v>
      </c>
      <c r="K386" s="16">
        <v>232</v>
      </c>
      <c r="L386" s="18">
        <v>224</v>
      </c>
      <c r="M386" s="23">
        <f>100*(K386*(H386+I386+J386)+K387*(H387+I387+J387)+K388*(H388+I388+J388))/(E386*1000)</f>
        <v>10.501320000000002</v>
      </c>
    </row>
    <row r="387" spans="1:12" ht="13.5" thickBot="1">
      <c r="A387" s="76"/>
      <c r="B387" s="77"/>
      <c r="C387" s="22" t="s">
        <v>55</v>
      </c>
      <c r="D387" s="16"/>
      <c r="E387" s="24"/>
      <c r="F387" s="16" t="s">
        <v>57</v>
      </c>
      <c r="G387" s="16" t="s">
        <v>54</v>
      </c>
      <c r="H387" s="16">
        <v>0.6</v>
      </c>
      <c r="I387" s="16">
        <v>0.3</v>
      </c>
      <c r="J387" s="16">
        <v>3.5</v>
      </c>
      <c r="K387" s="16">
        <v>233</v>
      </c>
      <c r="L387" s="18">
        <v>229</v>
      </c>
    </row>
    <row r="388" spans="1:12" ht="13.5" thickBot="1">
      <c r="A388" s="78"/>
      <c r="B388" s="79"/>
      <c r="C388" s="22" t="s">
        <v>59</v>
      </c>
      <c r="D388" s="16"/>
      <c r="E388" s="24"/>
      <c r="F388" s="16" t="s">
        <v>60</v>
      </c>
      <c r="G388" s="16" t="s">
        <v>184</v>
      </c>
      <c r="H388" s="16">
        <v>24.8</v>
      </c>
      <c r="I388" s="16">
        <v>29.6</v>
      </c>
      <c r="J388" s="16">
        <v>24.9</v>
      </c>
      <c r="K388" s="16">
        <v>233</v>
      </c>
      <c r="L388" s="18">
        <v>225</v>
      </c>
    </row>
    <row r="389" spans="1:12" ht="63.75" customHeight="1" thickBot="1">
      <c r="A389" s="74" t="s">
        <v>170</v>
      </c>
      <c r="B389" s="75"/>
      <c r="C389" s="22" t="s">
        <v>185</v>
      </c>
      <c r="D389" s="16" t="s">
        <v>172</v>
      </c>
      <c r="E389" s="24">
        <v>100</v>
      </c>
      <c r="F389" s="16"/>
      <c r="G389" s="16"/>
      <c r="H389" s="16"/>
      <c r="I389" s="16"/>
      <c r="J389" s="16"/>
      <c r="K389" s="16"/>
      <c r="L389" s="18"/>
    </row>
    <row r="390" spans="1:13" ht="13.5" thickBot="1">
      <c r="A390" s="76"/>
      <c r="B390" s="77"/>
      <c r="C390" s="22" t="s">
        <v>53</v>
      </c>
      <c r="D390" s="16"/>
      <c r="E390" s="24">
        <v>100</v>
      </c>
      <c r="F390" s="16" t="s">
        <v>57</v>
      </c>
      <c r="G390" s="16" t="s">
        <v>54</v>
      </c>
      <c r="H390" s="16">
        <v>12.2</v>
      </c>
      <c r="I390" s="16">
        <v>22.5</v>
      </c>
      <c r="J390" s="16">
        <v>16.8</v>
      </c>
      <c r="K390" s="16">
        <v>238</v>
      </c>
      <c r="L390" s="18">
        <v>229</v>
      </c>
      <c r="M390" s="23">
        <f>100*(K390*(H390+I390+J390)+K391*(H391+I391+J391))/(E390*1000)</f>
        <v>41.0714</v>
      </c>
    </row>
    <row r="391" spans="1:12" ht="13.5" thickBot="1">
      <c r="A391" s="78"/>
      <c r="B391" s="79"/>
      <c r="C391" s="22" t="s">
        <v>55</v>
      </c>
      <c r="D391" s="16"/>
      <c r="E391" s="24"/>
      <c r="F391" s="16" t="s">
        <v>57</v>
      </c>
      <c r="G391" s="16" t="s">
        <v>54</v>
      </c>
      <c r="H391" s="16">
        <v>42.5</v>
      </c>
      <c r="I391" s="16">
        <v>29.5</v>
      </c>
      <c r="J391" s="16">
        <v>52.2</v>
      </c>
      <c r="K391" s="16">
        <v>232</v>
      </c>
      <c r="L391" s="18">
        <v>223</v>
      </c>
    </row>
    <row r="392" spans="1:12" ht="63.75" customHeight="1" thickBot="1">
      <c r="A392" s="74" t="s">
        <v>186</v>
      </c>
      <c r="B392" s="75"/>
      <c r="C392" s="22" t="s">
        <v>187</v>
      </c>
      <c r="D392" s="16" t="s">
        <v>18</v>
      </c>
      <c r="E392" s="24">
        <v>160</v>
      </c>
      <c r="F392" s="16"/>
      <c r="G392" s="16"/>
      <c r="H392" s="16"/>
      <c r="I392" s="16"/>
      <c r="J392" s="16"/>
      <c r="K392" s="16"/>
      <c r="L392" s="18"/>
    </row>
    <row r="393" spans="1:13" ht="13.5" thickBot="1">
      <c r="A393" s="76"/>
      <c r="B393" s="77"/>
      <c r="C393" s="22" t="s">
        <v>53</v>
      </c>
      <c r="D393" s="16"/>
      <c r="E393" s="24">
        <v>160</v>
      </c>
      <c r="F393" s="16" t="s">
        <v>57</v>
      </c>
      <c r="G393" s="16" t="s">
        <v>54</v>
      </c>
      <c r="H393" s="16">
        <v>11.3</v>
      </c>
      <c r="I393" s="16">
        <v>14.5</v>
      </c>
      <c r="J393" s="16">
        <v>16.9</v>
      </c>
      <c r="K393" s="16">
        <v>249</v>
      </c>
      <c r="L393" s="18">
        <v>240</v>
      </c>
      <c r="M393" s="23">
        <f>100*(K393*(H393+I393+J393)+K394*(H394+I394+J394))/(E393*1000)</f>
        <v>6.8931875</v>
      </c>
    </row>
    <row r="394" spans="1:12" ht="13.5" thickBot="1">
      <c r="A394" s="78"/>
      <c r="B394" s="79"/>
      <c r="C394" s="22" t="s">
        <v>55</v>
      </c>
      <c r="D394" s="16"/>
      <c r="E394" s="24"/>
      <c r="F394" s="16" t="s">
        <v>57</v>
      </c>
      <c r="G394" s="16" t="s">
        <v>54</v>
      </c>
      <c r="H394" s="16">
        <v>0.9</v>
      </c>
      <c r="I394" s="16">
        <v>0.7</v>
      </c>
      <c r="J394" s="16">
        <v>0</v>
      </c>
      <c r="K394" s="16">
        <v>248</v>
      </c>
      <c r="L394" s="18">
        <v>246</v>
      </c>
    </row>
    <row r="395" spans="1:12" ht="63.75" customHeight="1" thickBot="1">
      <c r="A395" s="74" t="s">
        <v>186</v>
      </c>
      <c r="B395" s="75"/>
      <c r="C395" s="22" t="s">
        <v>188</v>
      </c>
      <c r="D395" s="16" t="s">
        <v>18</v>
      </c>
      <c r="E395" s="24">
        <v>160</v>
      </c>
      <c r="F395" s="16"/>
      <c r="G395" s="16"/>
      <c r="H395" s="16"/>
      <c r="I395" s="16"/>
      <c r="J395" s="16"/>
      <c r="K395" s="16"/>
      <c r="L395" s="18"/>
    </row>
    <row r="396" spans="1:13" ht="13.5" thickBot="1">
      <c r="A396" s="76"/>
      <c r="B396" s="77"/>
      <c r="C396" s="22" t="s">
        <v>53</v>
      </c>
      <c r="D396" s="16"/>
      <c r="E396" s="24">
        <v>160</v>
      </c>
      <c r="F396" s="16" t="s">
        <v>57</v>
      </c>
      <c r="G396" s="16" t="s">
        <v>54</v>
      </c>
      <c r="H396" s="16">
        <v>2.9</v>
      </c>
      <c r="I396" s="16">
        <v>0</v>
      </c>
      <c r="J396" s="16">
        <v>0</v>
      </c>
      <c r="K396" s="16">
        <v>236</v>
      </c>
      <c r="L396" s="18">
        <v>234</v>
      </c>
      <c r="M396" s="23">
        <f>100*(K396*(H396+I396+J396)+K397*(H397+I397+J397))/(E396*1000)</f>
        <v>3.9235</v>
      </c>
    </row>
    <row r="397" spans="1:12" ht="13.5" thickBot="1">
      <c r="A397" s="78"/>
      <c r="B397" s="79"/>
      <c r="C397" s="22" t="s">
        <v>55</v>
      </c>
      <c r="D397" s="16"/>
      <c r="E397" s="24"/>
      <c r="F397" s="16" t="s">
        <v>57</v>
      </c>
      <c r="G397" s="16" t="s">
        <v>54</v>
      </c>
      <c r="H397" s="16">
        <v>4.6</v>
      </c>
      <c r="I397" s="16">
        <v>12.6</v>
      </c>
      <c r="J397" s="16">
        <v>6.4</v>
      </c>
      <c r="K397" s="16">
        <v>237</v>
      </c>
      <c r="L397" s="18">
        <v>233</v>
      </c>
    </row>
    <row r="398" spans="1:12" ht="63.75" customHeight="1" thickBot="1">
      <c r="A398" s="74" t="s">
        <v>186</v>
      </c>
      <c r="B398" s="75"/>
      <c r="C398" s="22" t="s">
        <v>189</v>
      </c>
      <c r="D398" s="16" t="s">
        <v>18</v>
      </c>
      <c r="E398" s="24">
        <v>250</v>
      </c>
      <c r="F398" s="16"/>
      <c r="G398" s="16"/>
      <c r="H398" s="16"/>
      <c r="I398" s="16"/>
      <c r="J398" s="16"/>
      <c r="K398" s="16"/>
      <c r="L398" s="18"/>
    </row>
    <row r="399" spans="1:13" ht="13.5" thickBot="1">
      <c r="A399" s="78"/>
      <c r="B399" s="79"/>
      <c r="C399" s="22" t="s">
        <v>53</v>
      </c>
      <c r="D399" s="16"/>
      <c r="E399" s="24">
        <v>250</v>
      </c>
      <c r="F399" s="16" t="s">
        <v>57</v>
      </c>
      <c r="G399" s="16" t="s">
        <v>54</v>
      </c>
      <c r="H399" s="16">
        <v>18.9</v>
      </c>
      <c r="I399" s="16">
        <v>24.8</v>
      </c>
      <c r="J399" s="16">
        <v>27.9</v>
      </c>
      <c r="K399" s="16">
        <v>248</v>
      </c>
      <c r="L399" s="18">
        <v>241</v>
      </c>
      <c r="M399" s="23">
        <f>100*(K399*(H399+I399+J399))/(E399*1000)</f>
        <v>7.10272</v>
      </c>
    </row>
    <row r="400" spans="1:12" ht="63.75" customHeight="1" thickBot="1">
      <c r="A400" s="74" t="s">
        <v>186</v>
      </c>
      <c r="B400" s="75"/>
      <c r="C400" s="22" t="s">
        <v>190</v>
      </c>
      <c r="D400" s="16" t="s">
        <v>18</v>
      </c>
      <c r="E400" s="24">
        <v>160</v>
      </c>
      <c r="F400" s="16"/>
      <c r="G400" s="16"/>
      <c r="H400" s="16"/>
      <c r="I400" s="16"/>
      <c r="J400" s="16"/>
      <c r="K400" s="16"/>
      <c r="L400" s="18"/>
    </row>
    <row r="401" spans="1:13" ht="13.5" thickBot="1">
      <c r="A401" s="78"/>
      <c r="B401" s="79"/>
      <c r="C401" s="22" t="s">
        <v>53</v>
      </c>
      <c r="D401" s="16"/>
      <c r="E401" s="24">
        <v>160</v>
      </c>
      <c r="F401" s="16" t="s">
        <v>57</v>
      </c>
      <c r="G401" s="16" t="s">
        <v>54</v>
      </c>
      <c r="H401" s="16">
        <v>0</v>
      </c>
      <c r="I401" s="16">
        <v>0</v>
      </c>
      <c r="J401" s="16">
        <v>0</v>
      </c>
      <c r="K401" s="16">
        <v>234</v>
      </c>
      <c r="L401" s="18">
        <v>233</v>
      </c>
      <c r="M401" s="23">
        <f>100*(K401*(H401+I401+J401))/(E401*1000)</f>
        <v>0</v>
      </c>
    </row>
    <row r="402" spans="1:12" ht="63.75" customHeight="1" thickBot="1">
      <c r="A402" s="74" t="s">
        <v>186</v>
      </c>
      <c r="B402" s="75"/>
      <c r="C402" s="22" t="s">
        <v>191</v>
      </c>
      <c r="D402" s="16" t="s">
        <v>18</v>
      </c>
      <c r="E402" s="24">
        <v>100</v>
      </c>
      <c r="F402" s="16"/>
      <c r="G402" s="16"/>
      <c r="H402" s="16"/>
      <c r="I402" s="16"/>
      <c r="J402" s="16"/>
      <c r="K402" s="16"/>
      <c r="L402" s="18"/>
    </row>
    <row r="403" spans="1:13" ht="13.5" thickBot="1">
      <c r="A403" s="76"/>
      <c r="B403" s="77"/>
      <c r="C403" s="22" t="s">
        <v>53</v>
      </c>
      <c r="D403" s="16"/>
      <c r="E403" s="24">
        <v>100</v>
      </c>
      <c r="F403" s="16" t="s">
        <v>57</v>
      </c>
      <c r="G403" s="16" t="s">
        <v>54</v>
      </c>
      <c r="H403" s="16">
        <v>0</v>
      </c>
      <c r="I403" s="16">
        <v>0</v>
      </c>
      <c r="J403" s="16">
        <v>0</v>
      </c>
      <c r="K403" s="16">
        <v>248</v>
      </c>
      <c r="L403" s="18">
        <v>248</v>
      </c>
      <c r="M403" s="23">
        <f>100*(K403*(H403+I403+J403)+K404*(H404+I404+J404))/(E403*1000)</f>
        <v>1.1608999999999998</v>
      </c>
    </row>
    <row r="404" spans="1:12" ht="13.5" thickBot="1">
      <c r="A404" s="78"/>
      <c r="B404" s="79"/>
      <c r="C404" s="22" t="s">
        <v>55</v>
      </c>
      <c r="D404" s="16"/>
      <c r="E404" s="24"/>
      <c r="F404" s="16" t="s">
        <v>57</v>
      </c>
      <c r="G404" s="16" t="s">
        <v>54</v>
      </c>
      <c r="H404" s="16">
        <v>0.1</v>
      </c>
      <c r="I404" s="16">
        <v>4.5</v>
      </c>
      <c r="J404" s="16">
        <v>0.1</v>
      </c>
      <c r="K404" s="16">
        <v>247</v>
      </c>
      <c r="L404" s="18">
        <v>245</v>
      </c>
    </row>
    <row r="405" spans="1:12" ht="63.75" customHeight="1" thickBot="1">
      <c r="A405" s="74" t="s">
        <v>186</v>
      </c>
      <c r="B405" s="75"/>
      <c r="C405" s="22" t="s">
        <v>192</v>
      </c>
      <c r="D405" s="16" t="s">
        <v>18</v>
      </c>
      <c r="E405" s="24">
        <v>160</v>
      </c>
      <c r="F405" s="16"/>
      <c r="G405" s="16"/>
      <c r="H405" s="16"/>
      <c r="I405" s="16"/>
      <c r="J405" s="16"/>
      <c r="K405" s="16"/>
      <c r="L405" s="18"/>
    </row>
    <row r="406" spans="1:13" ht="13.5" thickBot="1">
      <c r="A406" s="76"/>
      <c r="B406" s="77"/>
      <c r="C406" s="22" t="s">
        <v>53</v>
      </c>
      <c r="D406" s="16"/>
      <c r="E406" s="24">
        <v>160</v>
      </c>
      <c r="F406" s="16" t="s">
        <v>57</v>
      </c>
      <c r="G406" s="16" t="s">
        <v>54</v>
      </c>
      <c r="H406" s="16">
        <v>2.4</v>
      </c>
      <c r="I406" s="16">
        <v>12.7</v>
      </c>
      <c r="J406" s="16">
        <v>2</v>
      </c>
      <c r="K406" s="16">
        <v>241</v>
      </c>
      <c r="L406" s="18">
        <v>236</v>
      </c>
      <c r="M406" s="23">
        <f>100*(K406*(H406+I406+J406)+K407*(H407+I407+J407))/(E406*1000)</f>
        <v>5.0206875</v>
      </c>
    </row>
    <row r="407" spans="1:12" ht="13.5" thickBot="1">
      <c r="A407" s="78"/>
      <c r="B407" s="79"/>
      <c r="C407" s="22" t="s">
        <v>55</v>
      </c>
      <c r="D407" s="16"/>
      <c r="E407" s="24"/>
      <c r="F407" s="16" t="s">
        <v>57</v>
      </c>
      <c r="G407" s="16" t="s">
        <v>54</v>
      </c>
      <c r="H407" s="16">
        <v>0</v>
      </c>
      <c r="I407" s="16">
        <v>7</v>
      </c>
      <c r="J407" s="16">
        <v>9.3</v>
      </c>
      <c r="K407" s="16">
        <v>240</v>
      </c>
      <c r="L407" s="18">
        <v>237</v>
      </c>
    </row>
    <row r="408" spans="1:12" ht="63.75" customHeight="1" thickBot="1">
      <c r="A408" s="74" t="s">
        <v>186</v>
      </c>
      <c r="B408" s="75"/>
      <c r="C408" s="22" t="s">
        <v>193</v>
      </c>
      <c r="D408" s="16" t="s">
        <v>18</v>
      </c>
      <c r="E408" s="24">
        <v>100</v>
      </c>
      <c r="F408" s="16"/>
      <c r="G408" s="16"/>
      <c r="H408" s="16"/>
      <c r="I408" s="16"/>
      <c r="J408" s="16"/>
      <c r="K408" s="16"/>
      <c r="L408" s="18"/>
    </row>
    <row r="409" spans="1:13" ht="13.5" thickBot="1">
      <c r="A409" s="78"/>
      <c r="B409" s="79"/>
      <c r="C409" s="22" t="s">
        <v>53</v>
      </c>
      <c r="D409" s="16"/>
      <c r="E409" s="24">
        <v>100</v>
      </c>
      <c r="F409" s="16" t="s">
        <v>57</v>
      </c>
      <c r="G409" s="16" t="s">
        <v>54</v>
      </c>
      <c r="H409" s="16">
        <v>0</v>
      </c>
      <c r="I409" s="16">
        <v>2.2</v>
      </c>
      <c r="J409" s="16">
        <v>5</v>
      </c>
      <c r="K409" s="16">
        <v>244</v>
      </c>
      <c r="L409" s="18">
        <v>242</v>
      </c>
      <c r="M409" s="23">
        <f>100*(K409*(H409+I409+J409))/(E409*1000)</f>
        <v>1.7568</v>
      </c>
    </row>
    <row r="410" spans="1:12" ht="63.75" customHeight="1" thickBot="1">
      <c r="A410" s="74" t="s">
        <v>186</v>
      </c>
      <c r="B410" s="75"/>
      <c r="C410" s="22" t="s">
        <v>194</v>
      </c>
      <c r="D410" s="16" t="s">
        <v>17</v>
      </c>
      <c r="E410" s="24">
        <v>100</v>
      </c>
      <c r="F410" s="16"/>
      <c r="G410" s="16"/>
      <c r="H410" s="16"/>
      <c r="I410" s="16"/>
      <c r="J410" s="16"/>
      <c r="K410" s="16"/>
      <c r="L410" s="18"/>
    </row>
    <row r="411" spans="1:13" ht="13.5" thickBot="1">
      <c r="A411" s="78"/>
      <c r="B411" s="79"/>
      <c r="C411" s="22" t="s">
        <v>53</v>
      </c>
      <c r="D411" s="16"/>
      <c r="E411" s="24">
        <v>100</v>
      </c>
      <c r="F411" s="16" t="s">
        <v>54</v>
      </c>
      <c r="G411" s="16" t="s">
        <v>54</v>
      </c>
      <c r="H411" s="16">
        <v>0.9</v>
      </c>
      <c r="I411" s="16">
        <v>0</v>
      </c>
      <c r="J411" s="16">
        <v>0.6</v>
      </c>
      <c r="K411" s="16">
        <v>246</v>
      </c>
      <c r="L411" s="18">
        <v>241</v>
      </c>
      <c r="M411" s="23">
        <f>100*(K411*(H411+I411+J411))/(E411*1000)</f>
        <v>0.369</v>
      </c>
    </row>
    <row r="412" spans="1:12" ht="48" customHeight="1" thickBot="1">
      <c r="A412" s="74" t="s">
        <v>195</v>
      </c>
      <c r="B412" s="75"/>
      <c r="C412" s="22" t="s">
        <v>196</v>
      </c>
      <c r="D412" s="16" t="s">
        <v>13</v>
      </c>
      <c r="E412" s="24">
        <v>160</v>
      </c>
      <c r="F412" s="16"/>
      <c r="G412" s="16"/>
      <c r="H412" s="16"/>
      <c r="I412" s="16"/>
      <c r="J412" s="16"/>
      <c r="K412" s="16"/>
      <c r="L412" s="18"/>
    </row>
    <row r="413" spans="1:13" ht="13.5" thickBot="1">
      <c r="A413" s="78"/>
      <c r="B413" s="79"/>
      <c r="C413" s="22" t="s">
        <v>53</v>
      </c>
      <c r="D413" s="16"/>
      <c r="E413" s="24">
        <v>160</v>
      </c>
      <c r="F413" s="16" t="s">
        <v>54</v>
      </c>
      <c r="G413" s="16" t="s">
        <v>54</v>
      </c>
      <c r="H413" s="16">
        <v>4.5</v>
      </c>
      <c r="I413" s="16">
        <v>8.5</v>
      </c>
      <c r="J413" s="16">
        <v>0.7</v>
      </c>
      <c r="K413" s="16">
        <v>235</v>
      </c>
      <c r="L413" s="18">
        <v>230</v>
      </c>
      <c r="M413" s="23">
        <f>100*(K413*(H413+I413+J413))/(E413*1000)</f>
        <v>2.0121875</v>
      </c>
    </row>
    <row r="414" spans="1:12" ht="48" customHeight="1" thickBot="1">
      <c r="A414" s="74" t="s">
        <v>195</v>
      </c>
      <c r="B414" s="75"/>
      <c r="C414" s="22" t="s">
        <v>197</v>
      </c>
      <c r="D414" s="16" t="s">
        <v>13</v>
      </c>
      <c r="E414" s="24">
        <v>160</v>
      </c>
      <c r="F414" s="16"/>
      <c r="G414" s="16"/>
      <c r="H414" s="16"/>
      <c r="I414" s="16"/>
      <c r="J414" s="16"/>
      <c r="K414" s="16"/>
      <c r="L414" s="18"/>
    </row>
    <row r="415" spans="1:13" ht="13.5" thickBot="1">
      <c r="A415" s="76"/>
      <c r="B415" s="77"/>
      <c r="C415" s="22" t="s">
        <v>53</v>
      </c>
      <c r="D415" s="16"/>
      <c r="E415" s="24">
        <v>160</v>
      </c>
      <c r="F415" s="16" t="s">
        <v>57</v>
      </c>
      <c r="G415" s="16" t="s">
        <v>54</v>
      </c>
      <c r="H415" s="16">
        <v>1.7</v>
      </c>
      <c r="I415" s="16">
        <v>1.3</v>
      </c>
      <c r="J415" s="16">
        <v>0</v>
      </c>
      <c r="K415" s="16">
        <v>232</v>
      </c>
      <c r="L415" s="18">
        <v>229</v>
      </c>
      <c r="M415" s="23">
        <f>100*(K415*(H415+I415+J415)+K416*(H416+I416+J416)+K417*(H417+I417+J417))/(E415*1000)</f>
        <v>3.572125</v>
      </c>
    </row>
    <row r="416" spans="1:12" ht="13.5" thickBot="1">
      <c r="A416" s="76"/>
      <c r="B416" s="77"/>
      <c r="C416" s="22" t="s">
        <v>55</v>
      </c>
      <c r="D416" s="16"/>
      <c r="E416" s="24"/>
      <c r="F416" s="16" t="s">
        <v>57</v>
      </c>
      <c r="G416" s="16" t="s">
        <v>54</v>
      </c>
      <c r="H416" s="16">
        <v>1.1</v>
      </c>
      <c r="I416" s="16">
        <v>8.7</v>
      </c>
      <c r="J416" s="16">
        <v>4.1</v>
      </c>
      <c r="K416" s="16">
        <v>236</v>
      </c>
      <c r="L416" s="18">
        <v>230</v>
      </c>
    </row>
    <row r="417" spans="1:12" ht="13.5" thickBot="1">
      <c r="A417" s="78"/>
      <c r="B417" s="79"/>
      <c r="C417" s="22" t="s">
        <v>59</v>
      </c>
      <c r="D417" s="16"/>
      <c r="E417" s="24"/>
      <c r="F417" s="16" t="s">
        <v>57</v>
      </c>
      <c r="G417" s="16" t="s">
        <v>54</v>
      </c>
      <c r="H417" s="16">
        <v>0</v>
      </c>
      <c r="I417" s="16">
        <v>3.3</v>
      </c>
      <c r="J417" s="16">
        <v>4.1</v>
      </c>
      <c r="K417" s="16">
        <v>235</v>
      </c>
      <c r="L417" s="18">
        <v>231</v>
      </c>
    </row>
    <row r="418" spans="1:12" ht="48" customHeight="1" thickBot="1">
      <c r="A418" s="74" t="s">
        <v>195</v>
      </c>
      <c r="B418" s="75"/>
      <c r="C418" s="22" t="s">
        <v>198</v>
      </c>
      <c r="D418" s="16" t="s">
        <v>13</v>
      </c>
      <c r="E418" s="24">
        <v>100</v>
      </c>
      <c r="F418" s="16"/>
      <c r="G418" s="16"/>
      <c r="H418" s="16"/>
      <c r="I418" s="16"/>
      <c r="J418" s="16"/>
      <c r="K418" s="16"/>
      <c r="L418" s="18"/>
    </row>
    <row r="419" spans="1:13" ht="13.5" thickBot="1">
      <c r="A419" s="76"/>
      <c r="B419" s="77"/>
      <c r="C419" s="22" t="s">
        <v>53</v>
      </c>
      <c r="D419" s="16"/>
      <c r="E419" s="24">
        <v>100</v>
      </c>
      <c r="F419" s="16" t="s">
        <v>57</v>
      </c>
      <c r="G419" s="16" t="s">
        <v>54</v>
      </c>
      <c r="H419" s="16">
        <v>1.1</v>
      </c>
      <c r="I419" s="16">
        <v>2.1</v>
      </c>
      <c r="J419" s="16">
        <v>0</v>
      </c>
      <c r="K419" s="16">
        <v>231</v>
      </c>
      <c r="L419" s="18">
        <v>230</v>
      </c>
      <c r="M419" s="23">
        <f>100*(K419*(H419+I419+J419)+K420*(H420+I420+J420))/(E419*1000)</f>
        <v>3.3032999999999992</v>
      </c>
    </row>
    <row r="420" spans="1:12" ht="13.5" thickBot="1">
      <c r="A420" s="78"/>
      <c r="B420" s="79"/>
      <c r="C420" s="22" t="s">
        <v>55</v>
      </c>
      <c r="D420" s="16"/>
      <c r="E420" s="24"/>
      <c r="F420" s="16" t="s">
        <v>57</v>
      </c>
      <c r="G420" s="16" t="s">
        <v>54</v>
      </c>
      <c r="H420" s="16">
        <v>8.7</v>
      </c>
      <c r="I420" s="16">
        <v>1.2</v>
      </c>
      <c r="J420" s="16">
        <v>1.2</v>
      </c>
      <c r="K420" s="16">
        <v>231</v>
      </c>
      <c r="L420" s="18">
        <v>228</v>
      </c>
    </row>
    <row r="421" spans="1:12" ht="48" customHeight="1" thickBot="1">
      <c r="A421" s="74" t="s">
        <v>195</v>
      </c>
      <c r="B421" s="75"/>
      <c r="C421" s="22" t="s">
        <v>199</v>
      </c>
      <c r="D421" s="16" t="s">
        <v>13</v>
      </c>
      <c r="E421" s="24">
        <v>160</v>
      </c>
      <c r="F421" s="16"/>
      <c r="G421" s="16"/>
      <c r="H421" s="16"/>
      <c r="I421" s="16"/>
      <c r="J421" s="16"/>
      <c r="K421" s="16"/>
      <c r="L421" s="18"/>
    </row>
    <row r="422" spans="1:13" ht="13.5" thickBot="1">
      <c r="A422" s="76"/>
      <c r="B422" s="77"/>
      <c r="C422" s="22" t="s">
        <v>53</v>
      </c>
      <c r="D422" s="16"/>
      <c r="E422" s="24">
        <v>160</v>
      </c>
      <c r="F422" s="16" t="s">
        <v>57</v>
      </c>
      <c r="G422" s="16" t="s">
        <v>54</v>
      </c>
      <c r="H422" s="16">
        <v>8.8</v>
      </c>
      <c r="I422" s="16">
        <v>0.6</v>
      </c>
      <c r="J422" s="16">
        <v>4.7</v>
      </c>
      <c r="K422" s="16">
        <v>227</v>
      </c>
      <c r="L422" s="18">
        <v>222</v>
      </c>
      <c r="M422" s="23">
        <f>100*(K422*(H422+I422+J422)+K423*(H423+I423+J423))/(E422*1000)</f>
        <v>16.8504375</v>
      </c>
    </row>
    <row r="423" spans="1:12" ht="13.5" thickBot="1">
      <c r="A423" s="78"/>
      <c r="B423" s="79"/>
      <c r="C423" s="22" t="s">
        <v>55</v>
      </c>
      <c r="D423" s="16"/>
      <c r="E423" s="24"/>
      <c r="F423" s="16" t="s">
        <v>57</v>
      </c>
      <c r="G423" s="16" t="s">
        <v>54</v>
      </c>
      <c r="H423" s="16">
        <v>27.1</v>
      </c>
      <c r="I423" s="16">
        <v>26.3</v>
      </c>
      <c r="J423" s="16">
        <v>52.2</v>
      </c>
      <c r="K423" s="16">
        <v>225</v>
      </c>
      <c r="L423" s="18">
        <v>219</v>
      </c>
    </row>
    <row r="424" spans="1:12" ht="48" customHeight="1" thickBot="1">
      <c r="A424" s="74" t="s">
        <v>195</v>
      </c>
      <c r="B424" s="75"/>
      <c r="C424" s="22" t="s">
        <v>200</v>
      </c>
      <c r="D424" s="16" t="s">
        <v>13</v>
      </c>
      <c r="E424" s="24">
        <v>100</v>
      </c>
      <c r="F424" s="16"/>
      <c r="G424" s="16"/>
      <c r="H424" s="16"/>
      <c r="I424" s="16"/>
      <c r="J424" s="16"/>
      <c r="K424" s="16"/>
      <c r="L424" s="18"/>
    </row>
    <row r="425" spans="1:13" ht="13.5" thickBot="1">
      <c r="A425" s="76"/>
      <c r="B425" s="77"/>
      <c r="C425" s="22" t="s">
        <v>53</v>
      </c>
      <c r="D425" s="16"/>
      <c r="E425" s="24">
        <v>100</v>
      </c>
      <c r="F425" s="16" t="s">
        <v>57</v>
      </c>
      <c r="G425" s="16" t="s">
        <v>54</v>
      </c>
      <c r="H425" s="16">
        <v>0.5</v>
      </c>
      <c r="I425" s="16">
        <v>3.1</v>
      </c>
      <c r="J425" s="16">
        <v>0.2</v>
      </c>
      <c r="K425" s="16">
        <v>227</v>
      </c>
      <c r="L425" s="18">
        <v>224</v>
      </c>
      <c r="M425" s="23">
        <f>100*(K425*(H425+I425+J425)+K426*(H426+I426+J426))/(E425*1000)</f>
        <v>1.6762</v>
      </c>
    </row>
    <row r="426" spans="1:12" ht="13.5" thickBot="1">
      <c r="A426" s="78"/>
      <c r="B426" s="79"/>
      <c r="C426" s="22" t="s">
        <v>55</v>
      </c>
      <c r="D426" s="16"/>
      <c r="E426" s="24"/>
      <c r="F426" s="16" t="s">
        <v>57</v>
      </c>
      <c r="G426" s="16" t="s">
        <v>54</v>
      </c>
      <c r="H426" s="16">
        <v>2.5</v>
      </c>
      <c r="I426" s="16">
        <v>0.9</v>
      </c>
      <c r="J426" s="16">
        <v>0.2</v>
      </c>
      <c r="K426" s="16">
        <v>226</v>
      </c>
      <c r="L426" s="18">
        <v>225</v>
      </c>
    </row>
    <row r="427" spans="1:12" ht="48" customHeight="1" thickBot="1">
      <c r="A427" s="74" t="s">
        <v>195</v>
      </c>
      <c r="B427" s="75"/>
      <c r="C427" s="22" t="s">
        <v>201</v>
      </c>
      <c r="D427" s="16" t="s">
        <v>13</v>
      </c>
      <c r="E427" s="24">
        <v>100</v>
      </c>
      <c r="F427" s="16"/>
      <c r="G427" s="16"/>
      <c r="H427" s="16"/>
      <c r="I427" s="16"/>
      <c r="J427" s="16"/>
      <c r="K427" s="16"/>
      <c r="L427" s="18"/>
    </row>
    <row r="428" spans="1:13" ht="13.5" thickBot="1">
      <c r="A428" s="76"/>
      <c r="B428" s="77"/>
      <c r="C428" s="22" t="s">
        <v>53</v>
      </c>
      <c r="D428" s="16"/>
      <c r="E428" s="24">
        <v>100</v>
      </c>
      <c r="F428" s="16" t="s">
        <v>57</v>
      </c>
      <c r="G428" s="16" t="s">
        <v>54</v>
      </c>
      <c r="H428" s="16">
        <v>13.5</v>
      </c>
      <c r="I428" s="16">
        <v>12.5</v>
      </c>
      <c r="J428" s="16">
        <v>12.7</v>
      </c>
      <c r="K428" s="16">
        <v>224</v>
      </c>
      <c r="L428" s="18">
        <v>218</v>
      </c>
      <c r="M428" s="23">
        <f>100*(K428*(H428+I428+J428)+K429*(H429+I429+J429))/(E428*1000)</f>
        <v>9.179200000000002</v>
      </c>
    </row>
    <row r="429" spans="1:12" ht="13.5" thickBot="1">
      <c r="A429" s="78"/>
      <c r="B429" s="79"/>
      <c r="C429" s="22" t="s">
        <v>55</v>
      </c>
      <c r="D429" s="16"/>
      <c r="E429" s="24"/>
      <c r="F429" s="16" t="s">
        <v>57</v>
      </c>
      <c r="G429" s="16" t="s">
        <v>54</v>
      </c>
      <c r="H429" s="16">
        <v>0.4</v>
      </c>
      <c r="I429" s="16">
        <v>1.8</v>
      </c>
      <c r="J429" s="16">
        <v>0</v>
      </c>
      <c r="K429" s="16">
        <v>232</v>
      </c>
      <c r="L429" s="18">
        <v>230</v>
      </c>
    </row>
    <row r="430" spans="1:12" ht="48" customHeight="1" thickBot="1">
      <c r="A430" s="74" t="s">
        <v>195</v>
      </c>
      <c r="B430" s="75"/>
      <c r="C430" s="22" t="s">
        <v>202</v>
      </c>
      <c r="D430" s="16" t="s">
        <v>13</v>
      </c>
      <c r="E430" s="24">
        <v>100</v>
      </c>
      <c r="F430" s="16"/>
      <c r="G430" s="16"/>
      <c r="H430" s="16"/>
      <c r="I430" s="16"/>
      <c r="J430" s="16"/>
      <c r="K430" s="16"/>
      <c r="L430" s="18"/>
    </row>
    <row r="431" spans="1:13" ht="13.5" thickBot="1">
      <c r="A431" s="76"/>
      <c r="B431" s="77"/>
      <c r="C431" s="22" t="s">
        <v>53</v>
      </c>
      <c r="D431" s="16"/>
      <c r="E431" s="24">
        <v>100</v>
      </c>
      <c r="F431" s="16" t="s">
        <v>57</v>
      </c>
      <c r="G431" s="16" t="s">
        <v>54</v>
      </c>
      <c r="H431" s="16">
        <v>4.9</v>
      </c>
      <c r="I431" s="16">
        <v>29.7</v>
      </c>
      <c r="J431" s="16">
        <v>29</v>
      </c>
      <c r="K431" s="16">
        <v>230</v>
      </c>
      <c r="L431" s="18">
        <v>224</v>
      </c>
      <c r="M431" s="23">
        <f>100*(K431*(H431+I431+J431)+K432*(H432+I432+J432))/(E431*1000)</f>
        <v>14.6973</v>
      </c>
    </row>
    <row r="432" spans="1:12" ht="13.5" thickBot="1">
      <c r="A432" s="78"/>
      <c r="B432" s="79"/>
      <c r="C432" s="22" t="s">
        <v>55</v>
      </c>
      <c r="D432" s="16"/>
      <c r="E432" s="24"/>
      <c r="F432" s="16" t="s">
        <v>57</v>
      </c>
      <c r="G432" s="16" t="s">
        <v>54</v>
      </c>
      <c r="H432" s="16">
        <v>0.1</v>
      </c>
      <c r="I432" s="16">
        <v>0</v>
      </c>
      <c r="J432" s="16">
        <v>0.2</v>
      </c>
      <c r="K432" s="16">
        <v>231</v>
      </c>
      <c r="L432" s="18">
        <v>230</v>
      </c>
    </row>
    <row r="433" spans="1:12" ht="48" customHeight="1" thickBot="1">
      <c r="A433" s="74" t="s">
        <v>195</v>
      </c>
      <c r="B433" s="75"/>
      <c r="C433" s="22" t="s">
        <v>203</v>
      </c>
      <c r="D433" s="16" t="s">
        <v>13</v>
      </c>
      <c r="E433" s="24">
        <v>100</v>
      </c>
      <c r="F433" s="16"/>
      <c r="G433" s="16"/>
      <c r="H433" s="16"/>
      <c r="I433" s="16"/>
      <c r="J433" s="16"/>
      <c r="K433" s="16"/>
      <c r="L433" s="18"/>
    </row>
    <row r="434" spans="1:13" ht="13.5" thickBot="1">
      <c r="A434" s="78"/>
      <c r="B434" s="79"/>
      <c r="C434" s="22" t="s">
        <v>53</v>
      </c>
      <c r="D434" s="16"/>
      <c r="E434" s="24">
        <v>100</v>
      </c>
      <c r="F434" s="16" t="s">
        <v>57</v>
      </c>
      <c r="G434" s="16" t="s">
        <v>54</v>
      </c>
      <c r="H434" s="16">
        <v>0.1</v>
      </c>
      <c r="I434" s="16">
        <v>0.1</v>
      </c>
      <c r="J434" s="16">
        <v>0</v>
      </c>
      <c r="K434" s="16">
        <v>233</v>
      </c>
      <c r="L434" s="18">
        <v>232</v>
      </c>
      <c r="M434" s="23">
        <f>100*(K434*(H434+I434+J434))/(E434*1000)</f>
        <v>0.0466</v>
      </c>
    </row>
    <row r="435" spans="1:12" ht="48" customHeight="1" thickBot="1">
      <c r="A435" s="74" t="s">
        <v>195</v>
      </c>
      <c r="B435" s="75"/>
      <c r="C435" s="22" t="s">
        <v>204</v>
      </c>
      <c r="D435" s="16" t="s">
        <v>13</v>
      </c>
      <c r="E435" s="24">
        <v>160</v>
      </c>
      <c r="F435" s="16"/>
      <c r="G435" s="16"/>
      <c r="H435" s="16"/>
      <c r="I435" s="16"/>
      <c r="J435" s="16"/>
      <c r="K435" s="16"/>
      <c r="L435" s="18"/>
    </row>
    <row r="436" spans="1:13" ht="13.5" thickBot="1">
      <c r="A436" s="76"/>
      <c r="B436" s="77"/>
      <c r="C436" s="22" t="s">
        <v>53</v>
      </c>
      <c r="D436" s="16"/>
      <c r="E436" s="24">
        <v>160</v>
      </c>
      <c r="F436" s="16" t="s">
        <v>57</v>
      </c>
      <c r="G436" s="16" t="s">
        <v>54</v>
      </c>
      <c r="H436" s="16">
        <v>0.5</v>
      </c>
      <c r="I436" s="16">
        <v>3.7</v>
      </c>
      <c r="J436" s="16">
        <v>0.1</v>
      </c>
      <c r="K436" s="16">
        <v>220</v>
      </c>
      <c r="L436" s="18">
        <v>218</v>
      </c>
      <c r="M436" s="23">
        <f>100*(K436*(H436+I436+J436)+K437*(H437+I437+J437))/(E436*1000)</f>
        <v>8.64125</v>
      </c>
    </row>
    <row r="437" spans="1:12" ht="13.5" thickBot="1">
      <c r="A437" s="78"/>
      <c r="B437" s="79"/>
      <c r="C437" s="22" t="s">
        <v>55</v>
      </c>
      <c r="D437" s="16"/>
      <c r="E437" s="24"/>
      <c r="F437" s="16" t="s">
        <v>57</v>
      </c>
      <c r="G437" s="16" t="s">
        <v>54</v>
      </c>
      <c r="H437" s="16">
        <v>18.7</v>
      </c>
      <c r="I437" s="16">
        <v>34.1</v>
      </c>
      <c r="J437" s="16">
        <v>4.7</v>
      </c>
      <c r="K437" s="16">
        <v>224</v>
      </c>
      <c r="L437" s="18">
        <v>217</v>
      </c>
    </row>
    <row r="438" spans="1:12" ht="48" customHeight="1" thickBot="1">
      <c r="A438" s="74" t="s">
        <v>195</v>
      </c>
      <c r="B438" s="75"/>
      <c r="C438" s="22" t="s">
        <v>205</v>
      </c>
      <c r="D438" s="16" t="s">
        <v>13</v>
      </c>
      <c r="E438" s="24">
        <v>160</v>
      </c>
      <c r="F438" s="16"/>
      <c r="G438" s="16"/>
      <c r="H438" s="16"/>
      <c r="I438" s="16"/>
      <c r="J438" s="16"/>
      <c r="K438" s="16"/>
      <c r="L438" s="18"/>
    </row>
    <row r="439" spans="1:13" ht="13.5" thickBot="1">
      <c r="A439" s="76"/>
      <c r="B439" s="77"/>
      <c r="C439" s="22" t="s">
        <v>53</v>
      </c>
      <c r="D439" s="16"/>
      <c r="E439" s="24">
        <v>160</v>
      </c>
      <c r="F439" s="16" t="s">
        <v>57</v>
      </c>
      <c r="G439" s="16" t="s">
        <v>54</v>
      </c>
      <c r="H439" s="16">
        <v>4.8</v>
      </c>
      <c r="I439" s="16">
        <v>2.5</v>
      </c>
      <c r="J439" s="16">
        <v>3.4</v>
      </c>
      <c r="K439" s="16">
        <v>230</v>
      </c>
      <c r="L439" s="18">
        <v>227</v>
      </c>
      <c r="M439" s="23">
        <f>100*(K439*(H439+I439+J439)+K440*(H440+I440+J440))/(E439*1000)</f>
        <v>12.6545</v>
      </c>
    </row>
    <row r="440" spans="1:12" ht="13.5" thickBot="1">
      <c r="A440" s="78"/>
      <c r="B440" s="79"/>
      <c r="C440" s="22" t="s">
        <v>55</v>
      </c>
      <c r="D440" s="16"/>
      <c r="E440" s="24"/>
      <c r="F440" s="16" t="s">
        <v>57</v>
      </c>
      <c r="G440" s="16" t="s">
        <v>54</v>
      </c>
      <c r="H440" s="16">
        <v>30.6</v>
      </c>
      <c r="I440" s="16">
        <v>22.6</v>
      </c>
      <c r="J440" s="16">
        <v>25.5</v>
      </c>
      <c r="K440" s="16">
        <v>226</v>
      </c>
      <c r="L440" s="18">
        <v>218</v>
      </c>
    </row>
    <row r="441" spans="1:12" ht="12.75">
      <c r="A441" s="21"/>
      <c r="B441" s="21"/>
      <c r="C441" s="21"/>
      <c r="D441" s="21"/>
      <c r="E441" s="27"/>
      <c r="F441" s="21"/>
      <c r="G441" s="21"/>
      <c r="H441" s="21"/>
      <c r="I441" s="21"/>
      <c r="J441" s="21"/>
      <c r="K441" s="21"/>
      <c r="L441" s="21"/>
    </row>
    <row r="442" ht="15.75">
      <c r="A442" s="1"/>
    </row>
    <row r="443" ht="15.75">
      <c r="A443" s="1"/>
    </row>
    <row r="444" spans="1:12" ht="15.75">
      <c r="A444" s="65" t="s">
        <v>206</v>
      </c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</row>
  </sheetData>
  <sheetProtection/>
  <mergeCells count="149">
    <mergeCell ref="A8:A9"/>
    <mergeCell ref="B8:B9"/>
    <mergeCell ref="C8:C9"/>
    <mergeCell ref="D8:E8"/>
    <mergeCell ref="K42:L42"/>
    <mergeCell ref="A43:E43"/>
    <mergeCell ref="A44:B44"/>
    <mergeCell ref="A29:C29"/>
    <mergeCell ref="A42:B42"/>
    <mergeCell ref="F42:G42"/>
    <mergeCell ref="H42:J42"/>
    <mergeCell ref="A58:B62"/>
    <mergeCell ref="A63:B65"/>
    <mergeCell ref="A51:B54"/>
    <mergeCell ref="A55:B57"/>
    <mergeCell ref="A48:B50"/>
    <mergeCell ref="A45:B47"/>
    <mergeCell ref="K66:K69"/>
    <mergeCell ref="J66:J69"/>
    <mergeCell ref="C66:C69"/>
    <mergeCell ref="D66:D69"/>
    <mergeCell ref="E66:E69"/>
    <mergeCell ref="L66:L69"/>
    <mergeCell ref="F66:F69"/>
    <mergeCell ref="G66:G69"/>
    <mergeCell ref="H66:H69"/>
    <mergeCell ref="I66:I69"/>
    <mergeCell ref="A85:B88"/>
    <mergeCell ref="A82:B84"/>
    <mergeCell ref="A78:B81"/>
    <mergeCell ref="A73:B77"/>
    <mergeCell ref="A66:B72"/>
    <mergeCell ref="A106:B109"/>
    <mergeCell ref="A102:B105"/>
    <mergeCell ref="A98:B101"/>
    <mergeCell ref="A95:B97"/>
    <mergeCell ref="A89:B91"/>
    <mergeCell ref="A92:B94"/>
    <mergeCell ref="A400:B401"/>
    <mergeCell ref="A398:B399"/>
    <mergeCell ref="A395:B397"/>
    <mergeCell ref="A110:B112"/>
    <mergeCell ref="A392:B394"/>
    <mergeCell ref="A389:B391"/>
    <mergeCell ref="A377:B379"/>
    <mergeCell ref="A123:B126"/>
    <mergeCell ref="A380:B382"/>
    <mergeCell ref="A383:B384"/>
    <mergeCell ref="A421:B423"/>
    <mergeCell ref="A418:B420"/>
    <mergeCell ref="A414:B417"/>
    <mergeCell ref="A113:B115"/>
    <mergeCell ref="A116:B118"/>
    <mergeCell ref="A412:B413"/>
    <mergeCell ref="A410:B411"/>
    <mergeCell ref="A408:B409"/>
    <mergeCell ref="A405:B407"/>
    <mergeCell ref="A402:B404"/>
    <mergeCell ref="A438:B440"/>
    <mergeCell ref="A435:B437"/>
    <mergeCell ref="A433:B434"/>
    <mergeCell ref="A430:B432"/>
    <mergeCell ref="A427:B429"/>
    <mergeCell ref="A424:B426"/>
    <mergeCell ref="A385:B388"/>
    <mergeCell ref="A119:B122"/>
    <mergeCell ref="A362:B364"/>
    <mergeCell ref="A365:B367"/>
    <mergeCell ref="A368:B370"/>
    <mergeCell ref="A127:B129"/>
    <mergeCell ref="A371:B372"/>
    <mergeCell ref="A373:B376"/>
    <mergeCell ref="A350:B351"/>
    <mergeCell ref="A134:B137"/>
    <mergeCell ref="A352:B354"/>
    <mergeCell ref="A355:B357"/>
    <mergeCell ref="A358:B361"/>
    <mergeCell ref="A130:B133"/>
    <mergeCell ref="A336:B337"/>
    <mergeCell ref="A338:B340"/>
    <mergeCell ref="A341:B343"/>
    <mergeCell ref="A138:B142"/>
    <mergeCell ref="A344:B347"/>
    <mergeCell ref="A348:B349"/>
    <mergeCell ref="A159:B161"/>
    <mergeCell ref="A154:B158"/>
    <mergeCell ref="A151:B153"/>
    <mergeCell ref="A143:B147"/>
    <mergeCell ref="A148:B150"/>
    <mergeCell ref="A333:B335"/>
    <mergeCell ref="A184:B188"/>
    <mergeCell ref="A177:B183"/>
    <mergeCell ref="A174:B176"/>
    <mergeCell ref="A169:B173"/>
    <mergeCell ref="A166:B168"/>
    <mergeCell ref="A162:B165"/>
    <mergeCell ref="A201:B203"/>
    <mergeCell ref="A204:B206"/>
    <mergeCell ref="A198:B200"/>
    <mergeCell ref="A195:B197"/>
    <mergeCell ref="A189:B191"/>
    <mergeCell ref="A192:B194"/>
    <mergeCell ref="A225:B228"/>
    <mergeCell ref="A221:B224"/>
    <mergeCell ref="A217:B220"/>
    <mergeCell ref="A215:B216"/>
    <mergeCell ref="A211:B214"/>
    <mergeCell ref="A207:B210"/>
    <mergeCell ref="A242:B244"/>
    <mergeCell ref="A237:B239"/>
    <mergeCell ref="A240:B241"/>
    <mergeCell ref="A235:B236"/>
    <mergeCell ref="A229:B231"/>
    <mergeCell ref="A232:B234"/>
    <mergeCell ref="A266:B269"/>
    <mergeCell ref="A261:B265"/>
    <mergeCell ref="A258:B260"/>
    <mergeCell ref="A254:B257"/>
    <mergeCell ref="A250:B253"/>
    <mergeCell ref="A245:B247"/>
    <mergeCell ref="A248:B249"/>
    <mergeCell ref="A283:B284"/>
    <mergeCell ref="A278:B280"/>
    <mergeCell ref="A281:B282"/>
    <mergeCell ref="A275:B277"/>
    <mergeCell ref="A270:B271"/>
    <mergeCell ref="A272:B274"/>
    <mergeCell ref="A296:B299"/>
    <mergeCell ref="A300:B301"/>
    <mergeCell ref="A294:B295"/>
    <mergeCell ref="A291:B293"/>
    <mergeCell ref="A285:B287"/>
    <mergeCell ref="A288:B290"/>
    <mergeCell ref="A331:B332"/>
    <mergeCell ref="A310:B311"/>
    <mergeCell ref="A312:B313"/>
    <mergeCell ref="A305:B307"/>
    <mergeCell ref="A308:B309"/>
    <mergeCell ref="A302:B304"/>
    <mergeCell ref="A6:I6"/>
    <mergeCell ref="A2:I2"/>
    <mergeCell ref="A1:I1"/>
    <mergeCell ref="A3:I3"/>
    <mergeCell ref="A444:L444"/>
    <mergeCell ref="A314:B316"/>
    <mergeCell ref="A317:B319"/>
    <mergeCell ref="A320:B323"/>
    <mergeCell ref="A324:B327"/>
    <mergeCell ref="A328:B3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 М. Угай</cp:lastModifiedBy>
  <dcterms:created xsi:type="dcterms:W3CDTF">1996-10-08T23:32:33Z</dcterms:created>
  <dcterms:modified xsi:type="dcterms:W3CDTF">2020-06-30T05:57:40Z</dcterms:modified>
  <cp:category/>
  <cp:version/>
  <cp:contentType/>
  <cp:contentStatus/>
</cp:coreProperties>
</file>